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\Grado_Estadistica\Horarios\GruposClase20_21\"/>
    </mc:Choice>
  </mc:AlternateContent>
  <xr:revisionPtr revIDLastSave="0" documentId="13_ncr:1_{5877D282-F347-41E4-B535-1E8614C0E50E}" xr6:coauthVersionLast="45" xr6:coauthVersionMax="45" xr10:uidLastSave="{00000000-0000-0000-0000-000000000000}"/>
  <bookViews>
    <workbookView xWindow="25080" yWindow="-120" windowWidth="29040" windowHeight="15840" firstSheet="9" activeTab="21" xr2:uid="{7FCA9978-4B0C-4630-8BA2-6DB928EF175F}"/>
  </bookViews>
  <sheets>
    <sheet name="6Octu" sheetId="3" r:id="rId1"/>
    <sheet name="9Octu" sheetId="2" r:id="rId2"/>
    <sheet name="13Octu" sheetId="6" r:id="rId3"/>
    <sheet name="16Octu" sheetId="7" r:id="rId4"/>
    <sheet name="20Octu" sheetId="8" r:id="rId5"/>
    <sheet name="23Octu" sheetId="9" r:id="rId6"/>
    <sheet name="27Octu" sheetId="11" r:id="rId7"/>
    <sheet name="30Octu" sheetId="10" r:id="rId8"/>
    <sheet name="3Novi" sheetId="12" r:id="rId9"/>
    <sheet name="6Novi" sheetId="13" r:id="rId10"/>
    <sheet name="10Novi" sheetId="14" r:id="rId11"/>
    <sheet name="17Novi" sheetId="16" r:id="rId12"/>
    <sheet name="20Novi" sheetId="17" r:id="rId13"/>
    <sheet name="24Novi" sheetId="18" r:id="rId14"/>
    <sheet name="27Novi" sheetId="19" r:id="rId15"/>
    <sheet name="1Dici" sheetId="20" r:id="rId16"/>
    <sheet name="4Dici" sheetId="21" r:id="rId17"/>
    <sheet name="11Dici" sheetId="23" r:id="rId18"/>
    <sheet name="15Dici" sheetId="24" r:id="rId19"/>
    <sheet name="18Dici" sheetId="25" r:id="rId20"/>
    <sheet name="22Dici" sheetId="26" r:id="rId21"/>
    <sheet name="Alumnos" sheetId="1" r:id="rId22"/>
    <sheet name="8Ene" sheetId="27" r:id="rId23"/>
    <sheet name="12Ene" sheetId="28" r:id="rId24"/>
  </sheets>
  <definedNames>
    <definedName name="_xlchart.v1.0" hidden="1">Alumnos!$E$2</definedName>
    <definedName name="_xlchart.v1.1" hidden="1">Alumnos!$E$3:$E$88</definedName>
    <definedName name="_xlchart.v1.2" hidden="1">Alumnos!$E$3:$E$91</definedName>
    <definedName name="_xlchart.v1.3" hidden="1">Alumnos!$G$3:$G$89</definedName>
    <definedName name="_xlchart.v1.4" hidden="1">Alumnos!$G$3:$G$91</definedName>
    <definedName name="_xlchart.v1.5" hidden="1">Alumnos!$I$2:$I$91</definedName>
    <definedName name="_xlchart.v1.6" hidden="1">Alumnos!$H$3:$H$90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E11" i="1"/>
  <c r="E28" i="1"/>
  <c r="G91" i="1"/>
  <c r="E31" i="1"/>
  <c r="G31" i="1"/>
  <c r="G35" i="1"/>
  <c r="E33" i="1"/>
  <c r="G33" i="1"/>
  <c r="G37" i="1"/>
  <c r="E37" i="1"/>
  <c r="I19" i="1" l="1"/>
  <c r="I20" i="1"/>
  <c r="H19" i="1"/>
  <c r="H20" i="1"/>
  <c r="I23" i="1"/>
  <c r="H23" i="1"/>
  <c r="I44" i="1"/>
  <c r="H44" i="1"/>
  <c r="H47" i="1"/>
  <c r="I47" i="1"/>
  <c r="I50" i="1"/>
  <c r="H50" i="1"/>
  <c r="I56" i="1"/>
  <c r="H56" i="1"/>
  <c r="H60" i="1"/>
  <c r="H62" i="1"/>
  <c r="I60" i="1"/>
  <c r="I62" i="1"/>
  <c r="I63" i="1"/>
  <c r="H63" i="1"/>
  <c r="H67" i="1"/>
  <c r="I67" i="1"/>
  <c r="I69" i="1"/>
  <c r="H69" i="1"/>
  <c r="I71" i="1"/>
  <c r="H71" i="1"/>
  <c r="I75" i="1"/>
  <c r="H75" i="1"/>
  <c r="H78" i="1"/>
  <c r="I81" i="1"/>
  <c r="I80" i="1"/>
  <c r="I79" i="1"/>
  <c r="I78" i="1"/>
  <c r="H80" i="1"/>
  <c r="H79" i="1"/>
  <c r="H81" i="1"/>
  <c r="H90" i="1"/>
  <c r="I84" i="1"/>
  <c r="H84" i="1"/>
  <c r="I90" i="1"/>
  <c r="H66" i="1"/>
  <c r="H61" i="1"/>
  <c r="H46" i="1"/>
  <c r="H55" i="1"/>
  <c r="H14" i="1"/>
  <c r="H13" i="1"/>
  <c r="H5" i="1"/>
  <c r="H4" i="1"/>
  <c r="H9" i="1"/>
  <c r="H7" i="1"/>
  <c r="H6" i="1"/>
  <c r="H40" i="1"/>
  <c r="I26" i="1"/>
  <c r="H26" i="1"/>
  <c r="H30" i="1"/>
  <c r="I30" i="1"/>
  <c r="I31" i="1"/>
  <c r="H31" i="1"/>
  <c r="I35" i="1"/>
  <c r="H35" i="1"/>
  <c r="I40" i="1"/>
  <c r="I43" i="1"/>
  <c r="H43" i="1"/>
  <c r="I91" i="1"/>
  <c r="I89" i="1"/>
  <c r="I88" i="1"/>
  <c r="I87" i="1"/>
  <c r="I83" i="1"/>
  <c r="I82" i="1"/>
  <c r="I77" i="1"/>
  <c r="I76" i="1"/>
  <c r="I74" i="1"/>
  <c r="I70" i="1"/>
  <c r="I65" i="1"/>
  <c r="I64" i="1"/>
  <c r="I57" i="1"/>
  <c r="I49" i="1"/>
  <c r="H3" i="1"/>
  <c r="I37" i="1"/>
  <c r="I36" i="1"/>
  <c r="I33" i="1"/>
  <c r="I32" i="1"/>
  <c r="I29" i="1"/>
  <c r="I21" i="1"/>
  <c r="I18" i="1"/>
  <c r="I11" i="1"/>
  <c r="I10" i="1"/>
  <c r="I2" i="1"/>
  <c r="I14" i="1"/>
  <c r="I13" i="1"/>
  <c r="I9" i="1"/>
  <c r="E27" i="1"/>
  <c r="E26" i="1"/>
  <c r="E18" i="1"/>
  <c r="E20" i="1"/>
  <c r="E16" i="1"/>
  <c r="E15" i="1"/>
  <c r="E10" i="1"/>
  <c r="E7" i="1"/>
  <c r="E35" i="1"/>
  <c r="G26" i="1"/>
  <c r="G23" i="1"/>
  <c r="E23" i="1"/>
  <c r="G9" i="1"/>
  <c r="E9" i="1"/>
  <c r="E6" i="1"/>
  <c r="G6" i="1"/>
  <c r="G4" i="1"/>
  <c r="G3" i="1"/>
  <c r="E4" i="1"/>
  <c r="E3" i="1"/>
  <c r="E59" i="1"/>
  <c r="E70" i="1"/>
  <c r="E63" i="1"/>
  <c r="E14" i="1"/>
  <c r="E13" i="1"/>
  <c r="G47" i="1"/>
  <c r="E47" i="1"/>
  <c r="E56" i="1"/>
  <c r="G56" i="1"/>
  <c r="E60" i="1"/>
  <c r="G61" i="1"/>
  <c r="G60" i="1"/>
  <c r="E61" i="1"/>
  <c r="E62" i="1"/>
  <c r="G62" i="1"/>
  <c r="G66" i="1"/>
  <c r="E66" i="1"/>
  <c r="E67" i="1"/>
  <c r="G67" i="1"/>
  <c r="E69" i="1"/>
  <c r="G69" i="1"/>
  <c r="G71" i="1"/>
  <c r="E71" i="1"/>
  <c r="E79" i="1"/>
  <c r="G79" i="1"/>
  <c r="G78" i="1"/>
  <c r="E78" i="1"/>
  <c r="E80" i="1"/>
  <c r="E81" i="1"/>
  <c r="E85" i="1"/>
  <c r="E86" i="1"/>
  <c r="E84" i="1"/>
  <c r="E57" i="1"/>
  <c r="E53" i="1"/>
  <c r="E49" i="1"/>
  <c r="E45" i="1"/>
  <c r="E44" i="1"/>
  <c r="E43" i="1"/>
  <c r="E42" i="1"/>
  <c r="E65" i="1"/>
  <c r="E41" i="1"/>
  <c r="E39" i="1"/>
  <c r="E29" i="1"/>
  <c r="E24" i="1"/>
  <c r="G84" i="1"/>
  <c r="G88" i="1"/>
  <c r="E88" i="1"/>
  <c r="E87" i="1"/>
  <c r="G89" i="1"/>
  <c r="G87" i="1"/>
  <c r="G83" i="1"/>
  <c r="G82" i="1"/>
  <c r="G77" i="1"/>
  <c r="G75" i="1"/>
  <c r="E74" i="1"/>
  <c r="E75" i="1"/>
  <c r="G74" i="1"/>
  <c r="G73" i="1"/>
  <c r="G68" i="1"/>
  <c r="G64" i="1"/>
  <c r="G58" i="1"/>
  <c r="G54" i="1"/>
  <c r="G50" i="1"/>
  <c r="G46" i="1"/>
  <c r="G38" i="1"/>
  <c r="G36" i="1"/>
  <c r="G34" i="1"/>
  <c r="G22" i="1"/>
  <c r="E40" i="1"/>
  <c r="G19" i="1"/>
  <c r="G5" i="1"/>
  <c r="G12" i="1"/>
  <c r="G81" i="1"/>
  <c r="G63" i="1"/>
  <c r="G40" i="1"/>
  <c r="G44" i="1"/>
  <c r="G43" i="1"/>
  <c r="G14" i="1"/>
  <c r="G13" i="1"/>
  <c r="C91" i="1" l="1"/>
  <c r="G20" i="1" l="1"/>
  <c r="I7" i="1"/>
  <c r="I6" i="1"/>
  <c r="I5" i="1"/>
  <c r="I4" i="1"/>
  <c r="C12" i="1" l="1"/>
  <c r="H93" i="1" l="1"/>
  <c r="C90" i="1" l="1"/>
  <c r="G92" i="1" l="1"/>
  <c r="G93" i="1"/>
  <c r="C89" i="1" l="1"/>
  <c r="I93" i="1" l="1"/>
  <c r="I92" i="1"/>
  <c r="G96" i="1"/>
  <c r="E96" i="1"/>
  <c r="C18" i="1"/>
  <c r="I96" i="1"/>
  <c r="H96" i="1"/>
  <c r="E93" i="1"/>
  <c r="H92" i="1"/>
  <c r="E92" i="1"/>
  <c r="C83" i="1"/>
  <c r="C79" i="1"/>
  <c r="C58" i="1"/>
  <c r="C52" i="1"/>
  <c r="C42" i="1"/>
  <c r="C41" i="1"/>
  <c r="C32" i="1"/>
  <c r="C29" i="1"/>
  <c r="C28" i="1"/>
  <c r="C24" i="1"/>
  <c r="C17" i="1"/>
  <c r="C16" i="1"/>
  <c r="C14" i="1"/>
  <c r="C13" i="1"/>
  <c r="C9" i="1"/>
  <c r="C80" i="1" l="1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E22" i="3"/>
  <c r="E21" i="3"/>
  <c r="E20" i="3"/>
  <c r="E19" i="3"/>
  <c r="E18" i="3"/>
  <c r="E17" i="3"/>
  <c r="E16" i="3"/>
  <c r="E15" i="3"/>
  <c r="E14" i="3"/>
  <c r="E13" i="3"/>
  <c r="E12" i="3"/>
  <c r="E11" i="3"/>
  <c r="E9" i="3"/>
  <c r="E10" i="3"/>
  <c r="E8" i="3"/>
  <c r="E7" i="3"/>
  <c r="E6" i="3"/>
  <c r="C88" i="1"/>
  <c r="C87" i="1"/>
  <c r="C86" i="1"/>
  <c r="C85" i="1"/>
  <c r="C84" i="1"/>
  <c r="C82" i="1"/>
  <c r="C81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3" i="1"/>
  <c r="C40" i="1"/>
  <c r="C39" i="1"/>
  <c r="C38" i="1"/>
  <c r="C37" i="1"/>
  <c r="C36" i="1"/>
  <c r="C35" i="1"/>
  <c r="C34" i="1"/>
  <c r="C33" i="1"/>
  <c r="C31" i="1"/>
  <c r="C30" i="1"/>
  <c r="C27" i="1"/>
  <c r="C26" i="1"/>
  <c r="C25" i="1"/>
  <c r="C23" i="1"/>
  <c r="C22" i="1"/>
  <c r="C21" i="1"/>
  <c r="C20" i="1"/>
  <c r="C19" i="1"/>
  <c r="C15" i="1"/>
  <c r="C11" i="1"/>
  <c r="C10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<sst xmlns="http://schemas.openxmlformats.org/spreadsheetml/2006/main" count="1545" uniqueCount="275">
  <si>
    <t>Nombre</t>
  </si>
  <si>
    <t>Apellido(s)</t>
  </si>
  <si>
    <t>Aula A-15</t>
  </si>
  <si>
    <t>Grupo A, Aula A-15</t>
  </si>
  <si>
    <t>Aula M-01</t>
  </si>
  <si>
    <t xml:space="preserve">I.A.I.O. </t>
  </si>
  <si>
    <t>Dis_Exp</t>
  </si>
  <si>
    <t>Ana_Multi</t>
  </si>
  <si>
    <t>Inteligencia Artificial en la I.O.</t>
  </si>
  <si>
    <t>Grupo B, Aula A-15</t>
  </si>
  <si>
    <t>Análisis Matemático Avanzado</t>
  </si>
  <si>
    <t>Diseño de Experimentos</t>
  </si>
  <si>
    <t>Análisis Multivariante</t>
  </si>
  <si>
    <t>Series Temporales</t>
  </si>
  <si>
    <t>Estadística Pública</t>
  </si>
  <si>
    <t>AnaMatAvanz</t>
  </si>
  <si>
    <t>JOSE</t>
  </si>
  <si>
    <t>AGUAYO ARJONA</t>
  </si>
  <si>
    <t>GABRIEL</t>
  </si>
  <si>
    <t>ALBERTUZ ALABARCE</t>
  </si>
  <si>
    <t>LUCAS</t>
  </si>
  <si>
    <t>ALJARILLA SANCHEZ</t>
  </si>
  <si>
    <t>ALVARO</t>
  </si>
  <si>
    <t>ANDRES MARTINEZ</t>
  </si>
  <si>
    <t>EDUARDO</t>
  </si>
  <si>
    <t>ARROYO GALAN</t>
  </si>
  <si>
    <t>ANGEL</t>
  </si>
  <si>
    <t>BRAVO SAENZ</t>
  </si>
  <si>
    <t>LOURDES</t>
  </si>
  <si>
    <t>CALLE LOPEZ</t>
  </si>
  <si>
    <t>ANABEL</t>
  </si>
  <si>
    <t>CARDENAS RUIZ</t>
  </si>
  <si>
    <t>ANGELA</t>
  </si>
  <si>
    <t>CARMONA GARCIA</t>
  </si>
  <si>
    <t>ANA</t>
  </si>
  <si>
    <t>CARMONA LOPEZ</t>
  </si>
  <si>
    <t>JUAN</t>
  </si>
  <si>
    <t>CARRION CAPITAN</t>
  </si>
  <si>
    <t>RICARDO</t>
  </si>
  <si>
    <t>CHACON LEYVA</t>
  </si>
  <si>
    <t>ROCIO</t>
  </si>
  <si>
    <t>COLMENERO HERNANDEZ</t>
  </si>
  <si>
    <t>FRANCISCO JAVIER</t>
  </si>
  <si>
    <t>CONTRERAS GIRON</t>
  </si>
  <si>
    <t>CRUZ SANCHEZ</t>
  </si>
  <si>
    <t>JUAN JOSE</t>
  </si>
  <si>
    <t>DE LA HOZ GÓMEZ</t>
  </si>
  <si>
    <t>AFRICA</t>
  </si>
  <si>
    <t>DE LA ROSA SUAREZ</t>
  </si>
  <si>
    <t>PATRICIA</t>
  </si>
  <si>
    <t>ESTEBAN ZUBILLAGA</t>
  </si>
  <si>
    <t>AMANDA ESTELA</t>
  </si>
  <si>
    <t>FIGUEREDO</t>
  </si>
  <si>
    <t>LUIS PABLO</t>
  </si>
  <si>
    <t>GALLEGO SALIDO</t>
  </si>
  <si>
    <t>MIGUEL</t>
  </si>
  <si>
    <t>GIJON JIMENEZ</t>
  </si>
  <si>
    <t>SANDRA</t>
  </si>
  <si>
    <t>GISBERT CREMADES</t>
  </si>
  <si>
    <t>GUERRERO ORTIZ</t>
  </si>
  <si>
    <t>ANTONIO JOSE</t>
  </si>
  <si>
    <t>HEREDIA FERNANDEZ</t>
  </si>
  <si>
    <t>NEREA</t>
  </si>
  <si>
    <t>IBAÑEZ DEL RIO</t>
  </si>
  <si>
    <t>SILVIA</t>
  </si>
  <si>
    <t>IBAÑEZ SANCHEZ</t>
  </si>
  <si>
    <t>MIRIAN</t>
  </si>
  <si>
    <t>JAEN MELERO</t>
  </si>
  <si>
    <t>JIMENEZ ALUMBREROS</t>
  </si>
  <si>
    <t>MARTA</t>
  </si>
  <si>
    <t>JIMENEZ ZAMORANO</t>
  </si>
  <si>
    <t>PABLO PEDRO</t>
  </si>
  <si>
    <t>JURADO BASCON</t>
  </si>
  <si>
    <t>FRANCISCO JOSE</t>
  </si>
  <si>
    <t>LOPEZ CALLEJON</t>
  </si>
  <si>
    <t>JOSE LUIS</t>
  </si>
  <si>
    <t>LOPEZ MALDONADO</t>
  </si>
  <si>
    <t>JAIME</t>
  </si>
  <si>
    <t>LOPEZ SANCHEZ</t>
  </si>
  <si>
    <t>JOSE MARIA</t>
  </si>
  <si>
    <t>LOPEZ TORRES</t>
  </si>
  <si>
    <t>MARIA</t>
  </si>
  <si>
    <t>LUQUE OCHANDO</t>
  </si>
  <si>
    <t>MACIAS EL MAJTY</t>
  </si>
  <si>
    <t>EINAR NIELS</t>
  </si>
  <si>
    <t>MADSEN CHOPPI</t>
  </si>
  <si>
    <t>SANTIAGO</t>
  </si>
  <si>
    <t>MALPICA PLAZAS</t>
  </si>
  <si>
    <t>MARTIN NAVARRO</t>
  </si>
  <si>
    <t>MARIA DEL CARMEN</t>
  </si>
  <si>
    <t>MERCADO NOGUERA</t>
  </si>
  <si>
    <t>MOLINA ALONSO</t>
  </si>
  <si>
    <t>ALEJANDRO</t>
  </si>
  <si>
    <t>MORALES RUIZ</t>
  </si>
  <si>
    <t>SAMUEL</t>
  </si>
  <si>
    <t>MORENO FRANCISCO</t>
  </si>
  <si>
    <t>JOSE ALBERTO</t>
  </si>
  <si>
    <t>MORENO HERNANDEZ</t>
  </si>
  <si>
    <t>ALVARO JAVIER</t>
  </si>
  <si>
    <t>MORET MEGIAS</t>
  </si>
  <si>
    <t>CARMEN</t>
  </si>
  <si>
    <t>FRANCISCO LUIS</t>
  </si>
  <si>
    <t>NAVARRO MARTINEZ</t>
  </si>
  <si>
    <t>ANA ISABEL</t>
  </si>
  <si>
    <t>OLMO PORRAS</t>
  </si>
  <si>
    <t>HELENA</t>
  </si>
  <si>
    <t>ORTIZ ALCALA</t>
  </si>
  <si>
    <t>CECILIA</t>
  </si>
  <si>
    <t>OSUNA ALCAIDE</t>
  </si>
  <si>
    <t>ADRIAN</t>
  </si>
  <si>
    <t>PAREJA UREÑA</t>
  </si>
  <si>
    <t>INMACULADA</t>
  </si>
  <si>
    <t>PARRA FERNANDEZ</t>
  </si>
  <si>
    <t>CLAUDIA</t>
  </si>
  <si>
    <t>PEDROSA GUERRERO</t>
  </si>
  <si>
    <t>FRANCISCO MANUEL</t>
  </si>
  <si>
    <t>PEREZ VILLAR</t>
  </si>
  <si>
    <t>SARA</t>
  </si>
  <si>
    <t>PEREZ-MALLAINA DE ARAMBURU</t>
  </si>
  <si>
    <t>PABLO</t>
  </si>
  <si>
    <t>PRETEL MUÑOZ</t>
  </si>
  <si>
    <t>DAMIAN</t>
  </si>
  <si>
    <t>RAMIREZ IZQUIERDO</t>
  </si>
  <si>
    <t>VICTOR</t>
  </si>
  <si>
    <t>RAMIREZ SAEZ</t>
  </si>
  <si>
    <t>RECIO AVILA</t>
  </si>
  <si>
    <t>LAURA</t>
  </si>
  <si>
    <t>REY RODRIGUEZ</t>
  </si>
  <si>
    <t>REYES GALVEZ</t>
  </si>
  <si>
    <t>IKRAM</t>
  </si>
  <si>
    <t>RHARSALLA</t>
  </si>
  <si>
    <t>MARIA LINA</t>
  </si>
  <si>
    <t>ROCA VARELA</t>
  </si>
  <si>
    <t>NOELIA</t>
  </si>
  <si>
    <t>RODRIGUEZ JUAREZ</t>
  </si>
  <si>
    <t>ANDREA</t>
  </si>
  <si>
    <t>RUIZ VEGA</t>
  </si>
  <si>
    <t>SOFIA</t>
  </si>
  <si>
    <t>SANCHEZ PRAENA</t>
  </si>
  <si>
    <t>TERRON OLIVA</t>
  </si>
  <si>
    <t>JOSE JUAN</t>
  </si>
  <si>
    <t>UBRIC SALCEDO</t>
  </si>
  <si>
    <t>ANGEL GABRIEL</t>
  </si>
  <si>
    <t>UNICA NAVARRETE</t>
  </si>
  <si>
    <t>SABINA ARANTXA</t>
  </si>
  <si>
    <t>URREA CASTAÑO</t>
  </si>
  <si>
    <t>ANDRES</t>
  </si>
  <si>
    <t>VAZQUEZ RODRIGUEZ</t>
  </si>
  <si>
    <t>MIGUEL ANGEL</t>
  </si>
  <si>
    <t>ZUÑIGA RODRIGUEZ</t>
  </si>
  <si>
    <t>Est_Publi I</t>
  </si>
  <si>
    <t>Series Temp</t>
  </si>
  <si>
    <t>MUÑOZ CORDOBA</t>
  </si>
  <si>
    <t>Todos los alumnos matriculados</t>
  </si>
  <si>
    <t>GABRIEL ALBERTUZ ALABARCE</t>
  </si>
  <si>
    <t>LUCAS ALJARILLA SANCHEZ</t>
  </si>
  <si>
    <t>EDUARDO ARROYO GALAN</t>
  </si>
  <si>
    <t>ANGEL BRAVO SAENZ</t>
  </si>
  <si>
    <t>ANABEL CARDENAS RUIZ</t>
  </si>
  <si>
    <t>ANGELA CARMONA GARCIA</t>
  </si>
  <si>
    <t>JUAN CARRION CAPITAN</t>
  </si>
  <si>
    <t>RICARDO CHACON LEYVA</t>
  </si>
  <si>
    <t>LUIS PABLO GALLEGO SALIDO</t>
  </si>
  <si>
    <t>JAIME LOPEZ SANCHEZ</t>
  </si>
  <si>
    <t>EINAR NIELS MADSEN CHOPPI</t>
  </si>
  <si>
    <t>MARIA DEL CARMEN MERCADO NOGUERA</t>
  </si>
  <si>
    <t>JOSE ALBERTO MORENO HERNANDEZ</t>
  </si>
  <si>
    <t>ALVARO JAVIER MORET MEGIAS</t>
  </si>
  <si>
    <t>PABLO PRETEL MUÑOZ</t>
  </si>
  <si>
    <t>ANDREA RUIZ VEGA</t>
  </si>
  <si>
    <t>ANGEL GABRIEL UNICA NAVARRETE</t>
  </si>
  <si>
    <t>SABINA ARANTXA URREA CASTAÑO</t>
  </si>
  <si>
    <t>ADRIAN PAREJA UREÑA</t>
  </si>
  <si>
    <t>MARTA JIMENEZ ZAMORANO</t>
  </si>
  <si>
    <t>JOSE JUAN UBRIC SALCEDO</t>
  </si>
  <si>
    <t>ANDRES VAZQUEZ RODRIGUEZ</t>
  </si>
  <si>
    <t>MIGUEL ANGEL ZUÑIGA RODRIGUEZ</t>
  </si>
  <si>
    <t>ALVARO ANDRES MARTINEZ</t>
  </si>
  <si>
    <t>Reservada para alumnos de Estadística pública que no aparezcan en la lista anterior</t>
  </si>
  <si>
    <t>ROCIO COLMENERO HERNANDEZ</t>
  </si>
  <si>
    <t>FRANCISCO JAVIER CONTRERAS GIRON</t>
  </si>
  <si>
    <t>AFRICA DE LA ROSA SUAREZ</t>
  </si>
  <si>
    <t>AMANDA ESTELA FIGUEREDO</t>
  </si>
  <si>
    <t>MIGUEL GIJON JIMENEZ</t>
  </si>
  <si>
    <t>SANDRA GISBERT CREMADES</t>
  </si>
  <si>
    <t>NEREA IBAÑEZ DEL RIO</t>
  </si>
  <si>
    <t>PABLO PEDRO JURADO BASCON</t>
  </si>
  <si>
    <t>FRANCISCO JOSE LOPEZ CALLEJON</t>
  </si>
  <si>
    <t>JOSE LUIS LOPEZ MALDONADO</t>
  </si>
  <si>
    <t>MARIA LUQUE OCHANDO</t>
  </si>
  <si>
    <t>SANTIAGO MALPICA PLAZAS</t>
  </si>
  <si>
    <t>SAMUEL MORENO FRANCISCO</t>
  </si>
  <si>
    <t>FRANCISCO LUIS NAVARRO MARTINEZ</t>
  </si>
  <si>
    <t>ANA ISABEL OLMO PORRAS</t>
  </si>
  <si>
    <t>RUBEN</t>
  </si>
  <si>
    <t>CALVENTE PEREZ</t>
  </si>
  <si>
    <t>RAFAEL CARLOS</t>
  </si>
  <si>
    <t>CARRILLO VALLEJO</t>
  </si>
  <si>
    <t>RUBEN JESUS</t>
  </si>
  <si>
    <t>NATALIA</t>
  </si>
  <si>
    <t>CASADO PELAYO</t>
  </si>
  <si>
    <t>CASIMIRO ARTES</t>
  </si>
  <si>
    <t>FERNANDO IVAN</t>
  </si>
  <si>
    <t>ESCAMILLA ROCA</t>
  </si>
  <si>
    <t>DAVID</t>
  </si>
  <si>
    <t>GARCIA CONEJERO</t>
  </si>
  <si>
    <t>INMACULADA CONCEPCION</t>
  </si>
  <si>
    <t>GARCIA PEREZ</t>
  </si>
  <si>
    <t>GONZALEZ CUERVA</t>
  </si>
  <si>
    <t>PAPILLON</t>
  </si>
  <si>
    <t>LEA</t>
  </si>
  <si>
    <t>LEIVA GARCIA</t>
  </si>
  <si>
    <t>RAQUEL</t>
  </si>
  <si>
    <t>MARTOS GOMEZ</t>
  </si>
  <si>
    <t>ANTONIO JESUS</t>
  </si>
  <si>
    <t>MORENO RECHE</t>
  </si>
  <si>
    <t>RUEDA SANCHEZ</t>
  </si>
  <si>
    <t>JOSE MANUEL</t>
  </si>
  <si>
    <t>TORRECILLAS GONZALEZ</t>
  </si>
  <si>
    <t>RUBEN CALVENTE PEREZ</t>
  </si>
  <si>
    <t>RAFAEL CARLOS CARRILLO VALLEJO</t>
  </si>
  <si>
    <t>RUBEN JESUS CARRILLO VALLEJO</t>
  </si>
  <si>
    <t>CLAUDIA PEDROSA GUERRERO</t>
  </si>
  <si>
    <t>SARA PEREZ-MALLAINA DE ARAMBURU</t>
  </si>
  <si>
    <t>DAMIAN RAMIREZ IZQUIERDO</t>
  </si>
  <si>
    <t>CARMEN REY RODRIGUEZ</t>
  </si>
  <si>
    <t>LAURA REYES GALVEZ</t>
  </si>
  <si>
    <t>JOSE LUIS RUEDA SANCHEZ</t>
  </si>
  <si>
    <t>SOFIA SANCHEZ PRAENA</t>
  </si>
  <si>
    <t>PAPILLON LEA</t>
  </si>
  <si>
    <t>ANDREA LEIVA GARCIA</t>
  </si>
  <si>
    <t>DAVID GARCIA CONEJERO</t>
  </si>
  <si>
    <t>INMACULADA CONCEPCION GARCIA PEREZ</t>
  </si>
  <si>
    <t>NATALIA CASADO PELAYO</t>
  </si>
  <si>
    <t>FERNANDO IVAN ESCAMILLA ROCA</t>
  </si>
  <si>
    <t>ANA CARMONA LOPEZ</t>
  </si>
  <si>
    <t>JUAN JOSE DE LA HOZ GÓMEZ</t>
  </si>
  <si>
    <t>ANTONIO JOSE HEREDIA FERNANDEZ</t>
  </si>
  <si>
    <t>SILVIA IBAÑEZ SANCHEZ</t>
  </si>
  <si>
    <t>ANGEL JIMENEZ ALUMBREROS</t>
  </si>
  <si>
    <t>JOSE MARIA LOPEZ TORRES</t>
  </si>
  <si>
    <t>FRANCISCO JOSE MOLINA ALONSO</t>
  </si>
  <si>
    <t>Máximo</t>
  </si>
  <si>
    <t>Mínimo</t>
  </si>
  <si>
    <t>NOELIA RODRIGUEZ JUAREZ</t>
  </si>
  <si>
    <t>JOSE AGUAYO ARJONA</t>
  </si>
  <si>
    <t>ALVARO CRUZ SANCHEZ</t>
  </si>
  <si>
    <t>SANDRA GUERRERO ORTIZ</t>
  </si>
  <si>
    <t>MIRIAN JAEN MELERO</t>
  </si>
  <si>
    <t>ALEJANDRO MORALES RUIZ</t>
  </si>
  <si>
    <t>INMACULADA PARRA FERNANDEZ</t>
  </si>
  <si>
    <t>Suma</t>
  </si>
  <si>
    <t>JORGE LUIS</t>
  </si>
  <si>
    <t>FRANCISCO MANUEL PEREZ VILLAR</t>
  </si>
  <si>
    <t>CECILIA OSUNA ALCAIDE</t>
  </si>
  <si>
    <t>ANTONIO JESUS MORENO RECHE</t>
  </si>
  <si>
    <t>GABRIEL RECIO AVILA</t>
  </si>
  <si>
    <t>MARIA LINA ROCA VARELA</t>
  </si>
  <si>
    <t>JOSE TERRON OLIVA</t>
  </si>
  <si>
    <t>JOSE MANUEL TORRECILLAS GONZALEZ</t>
  </si>
  <si>
    <t>JORGE LUIS RUEDA SANCHEZ</t>
  </si>
  <si>
    <t>CARMEN MUÑOZ CORDOBA</t>
  </si>
  <si>
    <t>HELENA ORTIZ ALCALA</t>
  </si>
  <si>
    <t>IKRAM RHARSALLA</t>
  </si>
  <si>
    <t>PATRICIA GONZALEZ CUERVA</t>
  </si>
  <si>
    <t>ISABEL</t>
  </si>
  <si>
    <t>BENITEZ ARIZA</t>
  </si>
  <si>
    <t>FRANCESCO</t>
  </si>
  <si>
    <t>DE CICCO</t>
  </si>
  <si>
    <t>ISABEL BENITEZ ARIZA</t>
  </si>
  <si>
    <t>FRANCESCO DE CICCO</t>
  </si>
  <si>
    <t>San Alberto</t>
  </si>
  <si>
    <t xml:space="preserve">JAIME </t>
  </si>
  <si>
    <t>DE CASTRO ESCRIBANO</t>
  </si>
  <si>
    <t>JAIME  DE CASTRO ESCRIBANO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</si>
</sst>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0" fontId="5" fillId="0" borderId="0"/>
  </cellStyleXfs>
  <cellXfs count="1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" fontId="0" fillId="0" borderId="0" xfId="0" applyNumberFormat="1"/>
    <xf numFmtId="0" fontId="0" fillId="2" borderId="1" xfId="0" applyFill="1" applyBorder="1"/>
    <xf numFmtId="0" fontId="2" fillId="3" borderId="1" xfId="0" applyFont="1" applyFill="1" applyBorder="1"/>
    <xf numFmtId="0" fontId="0" fillId="0" borderId="1" xfId="0" applyBorder="1"/>
    <xf numFmtId="0" fontId="3" fillId="0" borderId="0" xfId="1"/>
    <xf numFmtId="0" fontId="2" fillId="0" borderId="0" xfId="0" applyFont="1" applyAlignment="1">
      <alignment horizontal="left"/>
    </xf>
    <xf numFmtId="0" fontId="3" fillId="0" borderId="0" xfId="1" applyFill="1"/>
    <xf numFmtId="0" fontId="0" fillId="4" borderId="0" xfId="0" applyFill="1"/>
  </cellXfs>
  <cellStyles count="6">
    <cellStyle name="Heading" xfId="2" xr:uid="{1EA8B441-D193-4E1E-9D57-CB144645BB5D}"/>
    <cellStyle name="Heading1" xfId="3" xr:uid="{CC2B9EFB-39DA-47B2-9C2C-01F6EDE7F312}"/>
    <cellStyle name="Normal" xfId="0" builtinId="0"/>
    <cellStyle name="Normal 2" xfId="1" xr:uid="{8E6B3B68-D357-4280-B9DC-2C3FD4A1BB44}"/>
    <cellStyle name="Result" xfId="4" xr:uid="{3B896ACD-FF46-4EB3-93FF-B75A93C0B1DB}"/>
    <cellStyle name="Result2" xfId="5" xr:uid="{DBBE4F12-1305-4127-9249-8B2BB74DF3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s-E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IA IO</a:t>
            </a:r>
          </a:p>
          <a:p>
            <a:pPr algn="ctr" rtl="0">
              <a:defRPr/>
            </a:pPr>
            <a:endPara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clusteredColumn" uniqueId="{3CAE245C-4CC1-475B-9B4E-6A10EC417E76}">
          <cx:tx>
            <cx:txData>
              <cx:f>_xlchart.v1.0</cx:f>
              <cx:v/>
            </cx:txData>
          </cx:tx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>
      <cx:tx>
        <cx:txData>
          <cx:v>Dis Expe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Dis Expe</a:t>
          </a:r>
        </a:p>
      </cx:txPr>
    </cx:title>
    <cx:plotArea>
      <cx:plotAreaRegion>
        <cx:series layoutId="clusteredColumn" uniqueId="{4E233D06-5638-4817-8702-15AFE33F66DE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>
      <cx:tx>
        <cx:txData>
          <cx:v>Multi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8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rPr>
            <a:t>Multi</a:t>
          </a:r>
        </a:p>
      </cx:txPr>
    </cx:title>
    <cx:plotArea>
      <cx:plotAreaRegion>
        <cx:series layoutId="clusteredColumn" uniqueId="{5B2A1B80-827E-4730-B177-1C2982E60AA0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txData>
          <cx:v>Series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Series</a:t>
          </a:r>
        </a:p>
      </cx:txPr>
    </cx:title>
    <cx:plotArea>
      <cx:plotAreaRegion>
        <cx:series layoutId="clusteredColumn" uniqueId="{6A35550C-E8A7-4D13-94BA-31305E3AFD5A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126756</xdr:rowOff>
    </xdr:from>
    <xdr:to>
      <xdr:col>1</xdr:col>
      <xdr:colOff>893885</xdr:colOff>
      <xdr:row>111</xdr:row>
      <xdr:rowOff>12456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B5CB80DF-1D8C-40A4-A0AE-276C01A8526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8414756"/>
              <a:ext cx="237978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</xdr:col>
      <xdr:colOff>1011116</xdr:colOff>
      <xdr:row>96</xdr:row>
      <xdr:rowOff>119429</xdr:rowOff>
    </xdr:from>
    <xdr:to>
      <xdr:col>2</xdr:col>
      <xdr:colOff>1648559</xdr:colOff>
      <xdr:row>111</xdr:row>
      <xdr:rowOff>5129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CE07272F-61E7-421A-8540-EE6EFA6E9A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97016" y="18407429"/>
              <a:ext cx="2647218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2</xdr:col>
      <xdr:colOff>2073521</xdr:colOff>
      <xdr:row>96</xdr:row>
      <xdr:rowOff>119429</xdr:rowOff>
    </xdr:from>
    <xdr:to>
      <xdr:col>6</xdr:col>
      <xdr:colOff>58616</xdr:colOff>
      <xdr:row>111</xdr:row>
      <xdr:rowOff>5129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áfico 4">
              <a:extLst>
                <a:ext uri="{FF2B5EF4-FFF2-40B4-BE49-F238E27FC236}">
                  <a16:creationId xmlns:a16="http://schemas.microsoft.com/office/drawing/2014/main" id="{17F6BA9B-A8F9-42E2-B830-91735EFF5D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69196" y="18407429"/>
              <a:ext cx="269044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6</xdr:col>
      <xdr:colOff>124557</xdr:colOff>
      <xdr:row>96</xdr:row>
      <xdr:rowOff>119429</xdr:rowOff>
    </xdr:from>
    <xdr:to>
      <xdr:col>9</xdr:col>
      <xdr:colOff>600807</xdr:colOff>
      <xdr:row>111</xdr:row>
      <xdr:rowOff>5129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C92086AC-A410-4DF2-A16C-B6795670E16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25582" y="18407429"/>
              <a:ext cx="27622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44F1-CA12-4EF7-A383-27A6B3DCB655}">
  <dimension ref="A1:L50"/>
  <sheetViews>
    <sheetView workbookViewId="0">
      <pane ySplit="1" topLeftCell="A2" activePane="bottomLeft" state="frozen"/>
      <selection pane="bottomLeft" activeCell="A12" sqref="A1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157</v>
      </c>
      <c r="B3" s="2">
        <v>1</v>
      </c>
      <c r="C3" s="2" t="s">
        <v>153</v>
      </c>
      <c r="E3" s="6" t="s">
        <v>154</v>
      </c>
    </row>
    <row r="4" spans="1:7">
      <c r="A4" s="6" t="s">
        <v>158</v>
      </c>
      <c r="B4" s="2">
        <v>2</v>
      </c>
      <c r="E4" s="6" t="s">
        <v>155</v>
      </c>
    </row>
    <row r="5" spans="1:7">
      <c r="A5" s="6" t="s">
        <v>159</v>
      </c>
      <c r="B5" s="2">
        <v>3</v>
      </c>
      <c r="E5" s="6" t="s">
        <v>156</v>
      </c>
    </row>
    <row r="6" spans="1:7">
      <c r="A6" s="6" t="s">
        <v>160</v>
      </c>
      <c r="B6" s="2">
        <v>4</v>
      </c>
      <c r="E6" s="6" t="str">
        <f>Alumnos!$C$20</f>
        <v>FRANCISCO JAVIER CONTRERAS GIRON</v>
      </c>
    </row>
    <row r="7" spans="1:7">
      <c r="A7" s="6" t="s">
        <v>161</v>
      </c>
      <c r="B7" s="2">
        <v>5</v>
      </c>
      <c r="E7" s="6" t="str">
        <f>Alumnos!$C$23</f>
        <v>AFRICA DE LA ROSA SUAREZ</v>
      </c>
    </row>
    <row r="8" spans="1:7">
      <c r="A8" s="6" t="s">
        <v>162</v>
      </c>
      <c r="B8" s="2">
        <v>6</v>
      </c>
      <c r="E8" s="6" t="str">
        <f>Alumnos!$C$26</f>
        <v>AMANDA ESTELA FIGUEREDO</v>
      </c>
    </row>
    <row r="9" spans="1:7">
      <c r="A9" s="6" t="s">
        <v>173</v>
      </c>
      <c r="B9" s="2">
        <v>7</v>
      </c>
      <c r="E9" s="6" t="str">
        <f>Alumnos!C31</f>
        <v>SANDRA GISBERT CREMADES</v>
      </c>
    </row>
    <row r="10" spans="1:7">
      <c r="A10" s="6" t="s">
        <v>163</v>
      </c>
      <c r="B10" s="2">
        <v>8</v>
      </c>
      <c r="E10" s="6" t="str">
        <f>Alumnos!C33</f>
        <v>SANDRA GUERRERO ORTIZ</v>
      </c>
    </row>
    <row r="11" spans="1:7">
      <c r="A11" s="6" t="s">
        <v>164</v>
      </c>
      <c r="B11" s="2">
        <v>9</v>
      </c>
      <c r="E11" s="6" t="str">
        <f>Alumnos!$C$35</f>
        <v>NEREA IBAÑEZ DEL RIO</v>
      </c>
    </row>
    <row r="12" spans="1:7">
      <c r="A12" s="6" t="s">
        <v>165</v>
      </c>
      <c r="B12" s="2">
        <v>10</v>
      </c>
      <c r="E12" s="6" t="str">
        <f>Alumnos!$C$37</f>
        <v>MIRIAN JAEN MELERO</v>
      </c>
    </row>
    <row r="13" spans="1:7">
      <c r="A13" s="6" t="s">
        <v>166</v>
      </c>
      <c r="B13" s="2">
        <v>11</v>
      </c>
      <c r="E13" s="6" t="str">
        <f>Alumnos!$C$40</f>
        <v>PABLO PEDRO JURADO BASCON</v>
      </c>
    </row>
    <row r="14" spans="1:7">
      <c r="A14" s="6" t="s">
        <v>167</v>
      </c>
      <c r="B14" s="2">
        <v>12</v>
      </c>
      <c r="E14" s="6" t="str">
        <f>Alumnos!$C$43</f>
        <v>FRANCISCO JOSE LOPEZ CALLEJON</v>
      </c>
    </row>
    <row r="15" spans="1:7">
      <c r="A15" s="6" t="s">
        <v>172</v>
      </c>
      <c r="B15" s="2">
        <v>13</v>
      </c>
      <c r="E15" s="6" t="str">
        <f>Alumnos!$C$44</f>
        <v>JOSE LUIS LOPEZ MALDONADO</v>
      </c>
    </row>
    <row r="16" spans="1:7">
      <c r="A16" s="6" t="s">
        <v>168</v>
      </c>
      <c r="B16" s="2">
        <v>14</v>
      </c>
      <c r="E16" s="6" t="str">
        <f>Alumnos!$C$47</f>
        <v>MARIA LUQUE OCHANDO</v>
      </c>
    </row>
    <row r="17" spans="1:7">
      <c r="A17" s="6" t="s">
        <v>169</v>
      </c>
      <c r="B17" s="2">
        <v>15</v>
      </c>
      <c r="E17" s="6" t="str">
        <f>Alumnos!$C$56</f>
        <v>SAMUEL MORENO FRANCISCO</v>
      </c>
    </row>
    <row r="18" spans="1:7">
      <c r="A18" s="6" t="s">
        <v>174</v>
      </c>
      <c r="B18" s="2">
        <v>16</v>
      </c>
      <c r="E18" s="6" t="str">
        <f>Alumnos!$C$60</f>
        <v>CARMEN MUÑOZ CORDOBA</v>
      </c>
    </row>
    <row r="19" spans="1:7">
      <c r="A19" s="6" t="s">
        <v>170</v>
      </c>
      <c r="B19" s="2">
        <v>17</v>
      </c>
      <c r="E19" s="6" t="str">
        <f>Alumnos!$C$61</f>
        <v>FRANCISCO LUIS NAVARRO MARTINEZ</v>
      </c>
    </row>
    <row r="20" spans="1:7">
      <c r="A20" s="6" t="s">
        <v>171</v>
      </c>
      <c r="B20" s="2">
        <v>18</v>
      </c>
      <c r="E20" s="6" t="str">
        <f>Alumnos!$C$62</f>
        <v>ANA ISABEL OLMO PORRAS</v>
      </c>
    </row>
    <row r="21" spans="1:7">
      <c r="A21" s="6" t="s">
        <v>175</v>
      </c>
      <c r="B21" s="2">
        <v>19</v>
      </c>
      <c r="E21" s="6" t="str">
        <f>Alumnos!$C$63</f>
        <v>HELENA ORTIZ ALCALA</v>
      </c>
    </row>
    <row r="22" spans="1:7">
      <c r="A22" s="6" t="s">
        <v>176</v>
      </c>
      <c r="B22" s="2">
        <v>20</v>
      </c>
      <c r="E22" s="6" t="str">
        <f>Alumnos!$C$66</f>
        <v>INMACULADA PARRA FERNANDEZ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154</v>
      </c>
      <c r="B25" s="2">
        <v>1</v>
      </c>
    </row>
    <row r="26" spans="1:7">
      <c r="A26" s="6" t="s">
        <v>155</v>
      </c>
      <c r="B26" s="2">
        <v>2</v>
      </c>
    </row>
    <row r="27" spans="1:7">
      <c r="A27" s="6" t="s">
        <v>156</v>
      </c>
      <c r="B27" s="2">
        <v>3</v>
      </c>
    </row>
    <row r="28" spans="1:7">
      <c r="A28" s="6" t="str">
        <f>Alumnos!$C$20</f>
        <v>FRANCISCO JAVIER CONTRERAS GIRON</v>
      </c>
      <c r="B28" s="2">
        <v>4</v>
      </c>
    </row>
    <row r="29" spans="1:7">
      <c r="A29" s="6" t="str">
        <f>Alumnos!$C$23</f>
        <v>AFRICA DE LA ROSA SUAREZ</v>
      </c>
      <c r="B29" s="2">
        <v>5</v>
      </c>
    </row>
    <row r="30" spans="1:7">
      <c r="A30" s="6" t="str">
        <f>Alumnos!$C$26</f>
        <v>AMANDA ESTELA FIGUEREDO</v>
      </c>
      <c r="B30" s="2">
        <v>6</v>
      </c>
    </row>
    <row r="31" spans="1:7">
      <c r="A31" s="6" t="str">
        <f>Alumnos!C57</f>
        <v>JOSE ALBERTO MORENO HERNANDEZ</v>
      </c>
      <c r="B31" s="2">
        <v>7</v>
      </c>
    </row>
    <row r="32" spans="1:7">
      <c r="A32" s="6" t="str">
        <f>Alumnos!C59</f>
        <v>ALVARO JAVIER MORET MEGIAS</v>
      </c>
      <c r="B32" s="2">
        <v>8</v>
      </c>
    </row>
    <row r="33" spans="1:2">
      <c r="A33" s="6" t="str">
        <f>Alumnos!$C$35</f>
        <v>NEREA IBAÑEZ DEL RIO</v>
      </c>
      <c r="B33" s="2">
        <v>9</v>
      </c>
    </row>
    <row r="34" spans="1:2">
      <c r="A34" s="6" t="str">
        <f>Alumnos!$C$37</f>
        <v>MIRIAN JAEN MELERO</v>
      </c>
      <c r="B34" s="2">
        <v>10</v>
      </c>
    </row>
    <row r="35" spans="1:2">
      <c r="A35" s="6" t="str">
        <f>Alumnos!$C$40</f>
        <v>PABLO PEDRO JURADO BASCON</v>
      </c>
      <c r="B35" s="2">
        <v>11</v>
      </c>
    </row>
    <row r="36" spans="1:2">
      <c r="A36" s="6" t="str">
        <f>Alumnos!$C$43</f>
        <v>FRANCISCO JOSE LOPEZ CALLEJON</v>
      </c>
      <c r="B36" s="2">
        <v>12</v>
      </c>
    </row>
    <row r="37" spans="1:2">
      <c r="A37" s="6" t="str">
        <f>Alumnos!$C$44</f>
        <v>JOSE LUIS LOPEZ MALDONADO</v>
      </c>
      <c r="B37" s="2">
        <v>13</v>
      </c>
    </row>
    <row r="38" spans="1:2">
      <c r="A38" s="6" t="str">
        <f>Alumnos!$C$47</f>
        <v>MARIA LUQUE OCHANDO</v>
      </c>
      <c r="B38" s="2">
        <v>14</v>
      </c>
    </row>
    <row r="39" spans="1:2">
      <c r="A39" s="6" t="str">
        <f>Alumnos!$C$56</f>
        <v>SAMUEL MORENO FRANCISCO</v>
      </c>
      <c r="B39" s="2">
        <v>15</v>
      </c>
    </row>
    <row r="40" spans="1:2">
      <c r="A40" s="6" t="str">
        <f>Alumnos!$C$60</f>
        <v>CARMEN MUÑOZ CORDOBA</v>
      </c>
      <c r="B40" s="2">
        <v>16</v>
      </c>
    </row>
    <row r="41" spans="1:2">
      <c r="A41" s="6" t="str">
        <f>Alumnos!$C$61</f>
        <v>FRANCISCO LUIS NAVARRO MARTINEZ</v>
      </c>
      <c r="B41" s="2">
        <v>17</v>
      </c>
    </row>
    <row r="42" spans="1:2">
      <c r="A42" s="6" t="str">
        <f>Alumnos!$C$62</f>
        <v>ANA ISABEL OLMO PORRAS</v>
      </c>
      <c r="B42" s="2">
        <v>18</v>
      </c>
    </row>
    <row r="43" spans="1:2">
      <c r="A43" s="6" t="str">
        <f>Alumnos!$C$63</f>
        <v>HELENA ORTIZ ALCALA</v>
      </c>
      <c r="B43" s="2">
        <v>19</v>
      </c>
    </row>
    <row r="44" spans="1:2">
      <c r="A44" s="6" t="str">
        <f>Alumnos!$C$66</f>
        <v>INMACULADA PARRA FERNANDEZ</v>
      </c>
      <c r="B44" s="2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35EBB-4B7A-49B0-961D-2492BAE4E7FE}">
  <dimension ref="A1:L50"/>
  <sheetViews>
    <sheetView workbookViewId="0">
      <pane ySplit="1" topLeftCell="A2" activePane="bottomLeft" state="frozen"/>
      <selection activeCell="C11" sqref="C11"/>
      <selection pane="bottomLeft" activeCell="A3" sqref="A3:C4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270</v>
      </c>
      <c r="B3" s="9">
        <v>1</v>
      </c>
      <c r="C3" s="6" t="s">
        <v>269</v>
      </c>
      <c r="E3" s="2" t="s">
        <v>153</v>
      </c>
      <c r="G3" s="2" t="s">
        <v>153</v>
      </c>
    </row>
    <row r="4" spans="1:7">
      <c r="A4" s="6" t="s">
        <v>189</v>
      </c>
      <c r="B4" s="9">
        <v>2</v>
      </c>
      <c r="C4" s="6" t="s">
        <v>270</v>
      </c>
    </row>
    <row r="5" spans="1:7">
      <c r="A5" s="6" t="s">
        <v>190</v>
      </c>
      <c r="B5" s="9">
        <v>3</v>
      </c>
      <c r="C5" s="6" t="s">
        <v>189</v>
      </c>
    </row>
    <row r="6" spans="1:7">
      <c r="A6" s="6" t="s">
        <v>186</v>
      </c>
      <c r="B6" s="9">
        <v>4</v>
      </c>
      <c r="C6" s="6" t="s">
        <v>190</v>
      </c>
    </row>
    <row r="7" spans="1:7">
      <c r="A7" s="6" t="s">
        <v>187</v>
      </c>
      <c r="B7" s="9">
        <v>5</v>
      </c>
      <c r="C7" s="6" t="s">
        <v>186</v>
      </c>
    </row>
    <row r="8" spans="1:7">
      <c r="A8" s="6" t="s">
        <v>188</v>
      </c>
      <c r="B8" s="9">
        <v>6</v>
      </c>
      <c r="C8" s="6" t="s">
        <v>187</v>
      </c>
    </row>
    <row r="9" spans="1:7">
      <c r="A9" s="6" t="s">
        <v>185</v>
      </c>
      <c r="B9" s="9">
        <v>7</v>
      </c>
      <c r="C9" s="6" t="s">
        <v>188</v>
      </c>
    </row>
    <row r="10" spans="1:7">
      <c r="A10" s="6" t="s">
        <v>181</v>
      </c>
      <c r="B10" s="9">
        <v>8</v>
      </c>
      <c r="C10" s="6" t="s">
        <v>185</v>
      </c>
    </row>
    <row r="11" spans="1:7">
      <c r="A11" s="6" t="s">
        <v>182</v>
      </c>
      <c r="B11" s="9">
        <v>9</v>
      </c>
      <c r="C11" s="6" t="s">
        <v>181</v>
      </c>
    </row>
    <row r="12" spans="1:7">
      <c r="A12" s="6" t="s">
        <v>183</v>
      </c>
      <c r="B12" s="9">
        <v>10</v>
      </c>
      <c r="C12" s="6" t="s">
        <v>182</v>
      </c>
    </row>
    <row r="13" spans="1:7">
      <c r="A13" s="6" t="s">
        <v>184</v>
      </c>
      <c r="B13" s="9">
        <v>11</v>
      </c>
      <c r="C13" s="6" t="s">
        <v>183</v>
      </c>
    </row>
    <row r="14" spans="1:7">
      <c r="A14" s="6" t="s">
        <v>155</v>
      </c>
      <c r="B14" s="9">
        <v>12</v>
      </c>
      <c r="C14" s="6" t="s">
        <v>184</v>
      </c>
    </row>
    <row r="15" spans="1:7">
      <c r="A15" s="6" t="s">
        <v>177</v>
      </c>
      <c r="B15" s="9">
        <v>13</v>
      </c>
      <c r="C15" s="6" t="s">
        <v>155</v>
      </c>
    </row>
    <row r="16" spans="1:7">
      <c r="A16" s="6" t="s">
        <v>156</v>
      </c>
      <c r="B16" s="9">
        <v>14</v>
      </c>
      <c r="C16" s="6" t="s">
        <v>177</v>
      </c>
    </row>
    <row r="17" spans="1:7">
      <c r="A17" s="6" t="s">
        <v>157</v>
      </c>
      <c r="B17" s="9">
        <v>15</v>
      </c>
      <c r="C17" s="6" t="s">
        <v>156</v>
      </c>
    </row>
    <row r="18" spans="1:7">
      <c r="A18" s="6" t="s">
        <v>219</v>
      </c>
      <c r="B18" s="9">
        <v>16</v>
      </c>
      <c r="C18" s="6" t="s">
        <v>245</v>
      </c>
    </row>
    <row r="19" spans="1:7">
      <c r="A19" s="6" t="s">
        <v>220</v>
      </c>
      <c r="B19" s="9">
        <v>17</v>
      </c>
      <c r="C19" s="6" t="s">
        <v>158</v>
      </c>
    </row>
    <row r="20" spans="1:7">
      <c r="A20" s="6" t="s">
        <v>180</v>
      </c>
      <c r="B20" s="9">
        <v>18</v>
      </c>
      <c r="C20" s="6" t="s">
        <v>159</v>
      </c>
    </row>
    <row r="21" spans="1:7">
      <c r="A21" s="6" t="s">
        <v>191</v>
      </c>
      <c r="B21" s="9">
        <v>19</v>
      </c>
      <c r="C21" s="6" t="s">
        <v>161</v>
      </c>
    </row>
    <row r="22" spans="1:7">
      <c r="A22" s="6" t="s">
        <v>250</v>
      </c>
      <c r="B22" s="9">
        <v>20</v>
      </c>
      <c r="C22" s="6" t="s">
        <v>246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0DC19-1EE9-4022-BB89-9A4A6FBB1072}">
  <dimension ref="A1:L50"/>
  <sheetViews>
    <sheetView workbookViewId="0">
      <pane ySplit="1" topLeftCell="A22" activePane="bottomLeft" state="frozen"/>
      <selection activeCell="C11" sqref="C11"/>
      <selection pane="bottomLeft" activeCell="A44" sqref="A44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4.710937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154</v>
      </c>
      <c r="B3" s="9">
        <v>1</v>
      </c>
      <c r="C3" s="2" t="s">
        <v>153</v>
      </c>
      <c r="E3" s="6" t="s">
        <v>244</v>
      </c>
    </row>
    <row r="4" spans="1:7">
      <c r="A4" s="6" t="s">
        <v>155</v>
      </c>
      <c r="B4" s="9">
        <v>2</v>
      </c>
      <c r="E4" s="6" t="s">
        <v>180</v>
      </c>
    </row>
    <row r="5" spans="1:7">
      <c r="A5" s="6" t="s">
        <v>156</v>
      </c>
      <c r="B5" s="9">
        <v>3</v>
      </c>
      <c r="E5" s="6" t="s">
        <v>253</v>
      </c>
    </row>
    <row r="6" spans="1:7">
      <c r="A6" s="6" t="s">
        <v>219</v>
      </c>
      <c r="B6" s="9">
        <v>4</v>
      </c>
      <c r="E6" s="6" t="s">
        <v>256</v>
      </c>
    </row>
    <row r="7" spans="1:7">
      <c r="A7" s="6" t="s">
        <v>159</v>
      </c>
      <c r="B7" s="9">
        <v>5</v>
      </c>
      <c r="E7" s="6" t="s">
        <v>257</v>
      </c>
    </row>
    <row r="8" spans="1:7">
      <c r="A8" s="6" t="s">
        <v>220</v>
      </c>
      <c r="B8" s="9">
        <v>6</v>
      </c>
      <c r="E8" s="6" t="s">
        <v>258</v>
      </c>
    </row>
    <row r="9" spans="1:7">
      <c r="A9" s="6" t="s">
        <v>221</v>
      </c>
      <c r="B9" s="9">
        <v>7</v>
      </c>
      <c r="E9" s="6" t="s">
        <v>259</v>
      </c>
    </row>
    <row r="10" spans="1:7">
      <c r="A10" s="6" t="s">
        <v>225</v>
      </c>
      <c r="B10" s="9">
        <v>8</v>
      </c>
      <c r="E10" s="6" t="s">
        <v>269</v>
      </c>
    </row>
    <row r="11" spans="1:7">
      <c r="A11" s="6" t="s">
        <v>226</v>
      </c>
      <c r="B11" s="9">
        <v>9</v>
      </c>
      <c r="E11" s="6" t="s">
        <v>184</v>
      </c>
    </row>
    <row r="12" spans="1:7">
      <c r="A12" s="6" t="s">
        <v>157</v>
      </c>
      <c r="B12" s="9">
        <v>10</v>
      </c>
      <c r="E12" s="6" t="s">
        <v>247</v>
      </c>
    </row>
    <row r="13" spans="1:7">
      <c r="A13" s="6" t="s">
        <v>158</v>
      </c>
      <c r="B13" s="9">
        <v>11</v>
      </c>
      <c r="E13" s="6" t="s">
        <v>185</v>
      </c>
    </row>
    <row r="14" spans="1:7">
      <c r="A14" s="6" t="s">
        <v>160</v>
      </c>
      <c r="B14" s="9">
        <v>12</v>
      </c>
      <c r="E14" s="6" t="s">
        <v>248</v>
      </c>
    </row>
    <row r="15" spans="1:7">
      <c r="A15" s="6" t="s">
        <v>233</v>
      </c>
      <c r="B15" s="9">
        <v>13</v>
      </c>
      <c r="E15" s="6" t="s">
        <v>186</v>
      </c>
    </row>
    <row r="16" spans="1:7">
      <c r="A16" s="6" t="s">
        <v>161</v>
      </c>
      <c r="B16" s="9">
        <v>14</v>
      </c>
      <c r="E16" s="6" t="s">
        <v>189</v>
      </c>
    </row>
    <row r="17" spans="1:7">
      <c r="A17" s="6" t="s">
        <v>234</v>
      </c>
      <c r="B17" s="9">
        <v>15</v>
      </c>
      <c r="E17" s="6" t="s">
        <v>262</v>
      </c>
    </row>
    <row r="18" spans="1:7">
      <c r="A18" s="6" t="s">
        <v>162</v>
      </c>
      <c r="B18" s="9">
        <v>16</v>
      </c>
      <c r="E18" s="6" t="s">
        <v>228</v>
      </c>
    </row>
    <row r="19" spans="1:7">
      <c r="A19" s="6" t="s">
        <v>231</v>
      </c>
      <c r="B19" s="9">
        <v>17</v>
      </c>
      <c r="E19" s="6" t="s">
        <v>174</v>
      </c>
    </row>
    <row r="20" spans="1:7">
      <c r="A20" s="6" t="s">
        <v>232</v>
      </c>
      <c r="B20" s="9">
        <v>18</v>
      </c>
      <c r="E20" s="6" t="s">
        <v>175</v>
      </c>
    </row>
    <row r="21" spans="1:7">
      <c r="A21" s="6" t="s">
        <v>173</v>
      </c>
      <c r="B21" s="9">
        <v>19</v>
      </c>
      <c r="E21" s="6" t="s">
        <v>176</v>
      </c>
    </row>
    <row r="22" spans="1:7">
      <c r="A22" s="6" t="s">
        <v>230</v>
      </c>
      <c r="B22" s="9">
        <v>20</v>
      </c>
      <c r="E22" s="6" t="s">
        <v>182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244</v>
      </c>
      <c r="B25" s="9">
        <v>1</v>
      </c>
    </row>
    <row r="26" spans="1:7">
      <c r="A26" s="6" t="s">
        <v>180</v>
      </c>
      <c r="B26" s="9">
        <v>2</v>
      </c>
    </row>
    <row r="27" spans="1:7">
      <c r="A27" s="6" t="s">
        <v>184</v>
      </c>
      <c r="B27" s="9">
        <v>3</v>
      </c>
    </row>
    <row r="28" spans="1:7">
      <c r="A28" s="6" t="s">
        <v>247</v>
      </c>
      <c r="B28" s="9">
        <v>4</v>
      </c>
    </row>
    <row r="29" spans="1:7">
      <c r="A29" s="6" t="s">
        <v>185</v>
      </c>
      <c r="B29" s="9">
        <v>5</v>
      </c>
    </row>
    <row r="30" spans="1:7">
      <c r="A30" s="6" t="s">
        <v>248</v>
      </c>
      <c r="B30" s="9">
        <v>6</v>
      </c>
    </row>
    <row r="31" spans="1:7">
      <c r="A31" s="6" t="s">
        <v>186</v>
      </c>
      <c r="B31" s="9">
        <v>7</v>
      </c>
    </row>
    <row r="32" spans="1:7">
      <c r="A32" s="6" t="s">
        <v>189</v>
      </c>
      <c r="B32" s="9">
        <v>8</v>
      </c>
    </row>
    <row r="33" spans="1:2">
      <c r="A33" s="6" t="s">
        <v>262</v>
      </c>
      <c r="B33" s="9">
        <v>9</v>
      </c>
    </row>
    <row r="34" spans="1:2">
      <c r="A34" s="6" t="s">
        <v>228</v>
      </c>
      <c r="B34" s="9">
        <v>10</v>
      </c>
    </row>
    <row r="35" spans="1:2">
      <c r="A35" s="6" t="s">
        <v>174</v>
      </c>
      <c r="B35" s="9">
        <v>11</v>
      </c>
    </row>
    <row r="36" spans="1:2">
      <c r="A36" s="6" t="s">
        <v>175</v>
      </c>
      <c r="B36" s="9">
        <v>12</v>
      </c>
    </row>
    <row r="37" spans="1:2">
      <c r="A37" s="6" t="s">
        <v>176</v>
      </c>
      <c r="B37" s="9">
        <v>13</v>
      </c>
    </row>
    <row r="38" spans="1:2">
      <c r="A38" s="6" t="s">
        <v>182</v>
      </c>
      <c r="B38" s="9">
        <v>14</v>
      </c>
    </row>
    <row r="39" spans="1:2">
      <c r="A39" s="6" t="s">
        <v>181</v>
      </c>
      <c r="B39" s="9">
        <v>15</v>
      </c>
    </row>
    <row r="40" spans="1:2">
      <c r="A40" s="6" t="s">
        <v>229</v>
      </c>
      <c r="B40" s="9">
        <v>16</v>
      </c>
    </row>
    <row r="41" spans="1:2">
      <c r="A41" s="6" t="s">
        <v>172</v>
      </c>
      <c r="B41" s="9">
        <v>17</v>
      </c>
    </row>
    <row r="42" spans="1:2">
      <c r="A42" s="6" t="s">
        <v>163</v>
      </c>
      <c r="B42" s="9">
        <v>18</v>
      </c>
    </row>
    <row r="43" spans="1:2">
      <c r="A43" s="6" t="s">
        <v>164</v>
      </c>
      <c r="B43" s="9">
        <v>19</v>
      </c>
    </row>
    <row r="44" spans="1:2">
      <c r="A44" s="6" t="s">
        <v>165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4128-D210-421B-A083-C384CEB54853}">
  <dimension ref="A1:L50"/>
  <sheetViews>
    <sheetView workbookViewId="0">
      <pane ySplit="1" topLeftCell="A27" activePane="bottomLeft" state="frozen"/>
      <selection activeCell="C11" sqref="C11"/>
      <selection pane="bottomLeft" activeCell="A21" sqref="A21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244</v>
      </c>
      <c r="B3" s="9">
        <v>1</v>
      </c>
      <c r="C3" s="2" t="s">
        <v>153</v>
      </c>
      <c r="E3" s="6" t="s">
        <v>154</v>
      </c>
    </row>
    <row r="4" spans="1:7">
      <c r="A4" s="6" t="s">
        <v>169</v>
      </c>
      <c r="B4" s="9">
        <v>2</v>
      </c>
      <c r="E4" s="6" t="s">
        <v>155</v>
      </c>
    </row>
    <row r="5" spans="1:7">
      <c r="A5" s="6" t="s">
        <v>170</v>
      </c>
      <c r="B5" s="9">
        <v>3</v>
      </c>
      <c r="E5" s="6" t="s">
        <v>156</v>
      </c>
    </row>
    <row r="6" spans="1:7">
      <c r="A6" s="6" t="s">
        <v>168</v>
      </c>
      <c r="B6" s="9">
        <v>4</v>
      </c>
      <c r="E6" s="6" t="s">
        <v>219</v>
      </c>
    </row>
    <row r="7" spans="1:7">
      <c r="A7" s="6" t="s">
        <v>166</v>
      </c>
      <c r="B7" s="9">
        <v>5</v>
      </c>
      <c r="E7" s="6" t="s">
        <v>220</v>
      </c>
    </row>
    <row r="8" spans="1:7">
      <c r="A8" s="6" t="s">
        <v>167</v>
      </c>
      <c r="B8" s="9">
        <v>6</v>
      </c>
      <c r="E8" s="6" t="s">
        <v>221</v>
      </c>
    </row>
    <row r="9" spans="1:7">
      <c r="A9" s="6" t="s">
        <v>189</v>
      </c>
      <c r="B9" s="9">
        <v>7</v>
      </c>
      <c r="E9" s="6" t="s">
        <v>180</v>
      </c>
    </row>
    <row r="10" spans="1:7">
      <c r="A10" s="6" t="s">
        <v>184</v>
      </c>
      <c r="B10" s="9">
        <v>8</v>
      </c>
      <c r="E10" s="6" t="s">
        <v>181</v>
      </c>
    </row>
    <row r="11" spans="1:7">
      <c r="A11" s="6" t="s">
        <v>247</v>
      </c>
      <c r="B11" s="9">
        <v>9</v>
      </c>
      <c r="E11" s="6" t="s">
        <v>187</v>
      </c>
    </row>
    <row r="12" spans="1:7">
      <c r="A12" s="6" t="s">
        <v>185</v>
      </c>
      <c r="B12" s="9">
        <v>10</v>
      </c>
      <c r="E12" s="6" t="s">
        <v>188</v>
      </c>
    </row>
    <row r="13" spans="1:7">
      <c r="A13" s="6" t="s">
        <v>248</v>
      </c>
      <c r="B13" s="9">
        <v>11</v>
      </c>
      <c r="E13" s="6" t="s">
        <v>191</v>
      </c>
    </row>
    <row r="14" spans="1:7">
      <c r="A14" s="6" t="s">
        <v>182</v>
      </c>
      <c r="B14" s="9">
        <v>12</v>
      </c>
      <c r="E14" s="6" t="s">
        <v>261</v>
      </c>
    </row>
    <row r="15" spans="1:7">
      <c r="A15" s="6" t="s">
        <v>159</v>
      </c>
      <c r="B15" s="9">
        <v>13</v>
      </c>
      <c r="E15" s="6" t="s">
        <v>192</v>
      </c>
    </row>
    <row r="16" spans="1:7">
      <c r="A16" s="6" t="s">
        <v>225</v>
      </c>
      <c r="B16" s="9">
        <v>14</v>
      </c>
      <c r="E16" s="6" t="s">
        <v>193</v>
      </c>
    </row>
    <row r="17" spans="1:7">
      <c r="A17" s="6" t="s">
        <v>226</v>
      </c>
      <c r="B17" s="9">
        <v>15</v>
      </c>
      <c r="E17" s="6" t="s">
        <v>250</v>
      </c>
    </row>
    <row r="18" spans="1:7">
      <c r="A18" s="6" t="s">
        <v>175</v>
      </c>
      <c r="B18" s="9">
        <v>16</v>
      </c>
      <c r="E18" s="6" t="s">
        <v>222</v>
      </c>
    </row>
    <row r="19" spans="1:7">
      <c r="A19" s="6" t="s">
        <v>176</v>
      </c>
      <c r="B19" s="9">
        <v>17</v>
      </c>
      <c r="E19" s="6" t="s">
        <v>223</v>
      </c>
    </row>
    <row r="20" spans="1:7">
      <c r="A20" s="6" t="s">
        <v>261</v>
      </c>
      <c r="B20" s="9">
        <v>18</v>
      </c>
      <c r="E20" s="6" t="s">
        <v>224</v>
      </c>
    </row>
    <row r="21" spans="1:7">
      <c r="A21" s="6" t="s">
        <v>274</v>
      </c>
      <c r="B21" s="9">
        <v>19</v>
      </c>
      <c r="E21" s="6" t="s">
        <v>260</v>
      </c>
    </row>
    <row r="22" spans="1:7">
      <c r="A22" s="6">
        <v>20</v>
      </c>
      <c r="B22" s="9">
        <v>20</v>
      </c>
      <c r="E22" s="6" t="s">
        <v>258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154</v>
      </c>
      <c r="B25" s="9">
        <v>1</v>
      </c>
    </row>
    <row r="26" spans="1:7">
      <c r="A26" s="6" t="s">
        <v>155</v>
      </c>
      <c r="B26" s="9">
        <v>2</v>
      </c>
    </row>
    <row r="27" spans="1:7">
      <c r="A27" s="6" t="s">
        <v>156</v>
      </c>
      <c r="B27" s="9">
        <v>3</v>
      </c>
    </row>
    <row r="28" spans="1:7">
      <c r="A28" s="6" t="s">
        <v>219</v>
      </c>
      <c r="B28" s="9">
        <v>4</v>
      </c>
    </row>
    <row r="29" spans="1:7">
      <c r="A29" s="6" t="s">
        <v>220</v>
      </c>
      <c r="B29" s="9">
        <v>5</v>
      </c>
    </row>
    <row r="30" spans="1:7">
      <c r="A30" s="6" t="s">
        <v>221</v>
      </c>
      <c r="B30" s="9">
        <v>6</v>
      </c>
    </row>
    <row r="31" spans="1:7">
      <c r="A31" s="6" t="s">
        <v>180</v>
      </c>
      <c r="B31" s="9">
        <v>7</v>
      </c>
    </row>
    <row r="32" spans="1:7">
      <c r="A32" s="6" t="s">
        <v>181</v>
      </c>
      <c r="B32" s="9">
        <v>8</v>
      </c>
    </row>
    <row r="33" spans="1:2">
      <c r="A33" s="6" t="s">
        <v>187</v>
      </c>
      <c r="B33" s="9">
        <v>9</v>
      </c>
    </row>
    <row r="34" spans="1:2">
      <c r="A34" s="6" t="s">
        <v>188</v>
      </c>
      <c r="B34" s="9">
        <v>10</v>
      </c>
    </row>
    <row r="35" spans="1:2">
      <c r="A35" s="6" t="s">
        <v>191</v>
      </c>
      <c r="B35" s="9">
        <v>11</v>
      </c>
    </row>
    <row r="36" spans="1:2">
      <c r="A36" s="6" t="s">
        <v>192</v>
      </c>
      <c r="B36" s="9">
        <v>12</v>
      </c>
    </row>
    <row r="37" spans="1:2">
      <c r="A37" s="6" t="s">
        <v>193</v>
      </c>
      <c r="B37" s="9">
        <v>13</v>
      </c>
    </row>
    <row r="38" spans="1:2">
      <c r="A38" s="6" t="s">
        <v>250</v>
      </c>
      <c r="B38" s="9">
        <v>14</v>
      </c>
    </row>
    <row r="39" spans="1:2">
      <c r="A39" s="6" t="s">
        <v>222</v>
      </c>
      <c r="B39" s="9">
        <v>15</v>
      </c>
    </row>
    <row r="40" spans="1:2">
      <c r="A40" s="6" t="s">
        <v>223</v>
      </c>
      <c r="B40" s="9">
        <v>16</v>
      </c>
    </row>
    <row r="41" spans="1:2">
      <c r="A41" s="6" t="s">
        <v>224</v>
      </c>
      <c r="B41" s="9">
        <v>17</v>
      </c>
    </row>
    <row r="42" spans="1:2">
      <c r="A42" s="6" t="s">
        <v>260</v>
      </c>
      <c r="B42" s="9">
        <v>18</v>
      </c>
    </row>
    <row r="43" spans="1:2">
      <c r="A43" s="6" t="s">
        <v>171</v>
      </c>
      <c r="B43" s="9">
        <v>19</v>
      </c>
    </row>
    <row r="44" spans="1:2">
      <c r="A44" s="6"/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A1ADE-F474-474D-BB94-8267C9A0F31D}">
  <dimension ref="A1:L50"/>
  <sheetViews>
    <sheetView workbookViewId="0">
      <pane ySplit="1" topLeftCell="A2" activePane="bottomLeft" state="frozen"/>
      <selection activeCell="C11" sqref="C11"/>
      <selection pane="bottomLeft" activeCell="A17" sqref="A17:A18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270</v>
      </c>
      <c r="B3" s="9">
        <v>1</v>
      </c>
      <c r="C3" s="6" t="s">
        <v>269</v>
      </c>
      <c r="E3" s="2" t="s">
        <v>153</v>
      </c>
      <c r="G3" s="2" t="s">
        <v>153</v>
      </c>
    </row>
    <row r="4" spans="1:7">
      <c r="A4" s="6" t="s">
        <v>261</v>
      </c>
      <c r="B4" s="9">
        <v>2</v>
      </c>
      <c r="C4" s="6" t="s">
        <v>270</v>
      </c>
    </row>
    <row r="5" spans="1:7">
      <c r="A5" s="6" t="s">
        <v>193</v>
      </c>
      <c r="B5" s="9">
        <v>3</v>
      </c>
      <c r="C5" s="6" t="s">
        <v>261</v>
      </c>
    </row>
    <row r="6" spans="1:7">
      <c r="A6" s="6" t="s">
        <v>262</v>
      </c>
      <c r="B6" s="9">
        <v>4</v>
      </c>
      <c r="C6" s="6" t="s">
        <v>193</v>
      </c>
    </row>
    <row r="7" spans="1:7">
      <c r="A7" s="6" t="s">
        <v>222</v>
      </c>
      <c r="B7" s="9">
        <v>5</v>
      </c>
      <c r="C7" s="6" t="s">
        <v>262</v>
      </c>
    </row>
    <row r="8" spans="1:7">
      <c r="A8" s="6" t="s">
        <v>223</v>
      </c>
      <c r="B8" s="9">
        <v>6</v>
      </c>
      <c r="C8" s="6" t="s">
        <v>222</v>
      </c>
    </row>
    <row r="9" spans="1:7">
      <c r="A9" s="6" t="s">
        <v>224</v>
      </c>
      <c r="B9" s="9">
        <v>7</v>
      </c>
      <c r="C9" s="6" t="s">
        <v>223</v>
      </c>
    </row>
    <row r="10" spans="1:7">
      <c r="A10" s="6" t="s">
        <v>228</v>
      </c>
      <c r="B10" s="9">
        <v>8</v>
      </c>
      <c r="C10" s="6" t="s">
        <v>224</v>
      </c>
    </row>
    <row r="11" spans="1:7">
      <c r="A11" s="6" t="s">
        <v>174</v>
      </c>
      <c r="B11" s="9">
        <v>9</v>
      </c>
      <c r="C11" s="6" t="s">
        <v>228</v>
      </c>
    </row>
    <row r="12" spans="1:7">
      <c r="A12" s="6" t="s">
        <v>154</v>
      </c>
      <c r="B12" s="9">
        <v>10</v>
      </c>
      <c r="C12" s="6" t="s">
        <v>174</v>
      </c>
    </row>
    <row r="13" spans="1:7">
      <c r="A13" s="6" t="s">
        <v>240</v>
      </c>
      <c r="B13" s="9">
        <v>11</v>
      </c>
      <c r="C13" s="6" t="s">
        <v>232</v>
      </c>
    </row>
    <row r="14" spans="1:7">
      <c r="A14" s="6" t="s">
        <v>249</v>
      </c>
      <c r="B14" s="9">
        <v>12</v>
      </c>
      <c r="C14" s="6" t="s">
        <v>264</v>
      </c>
    </row>
    <row r="15" spans="1:7">
      <c r="A15" s="6" t="s">
        <v>192</v>
      </c>
      <c r="B15" s="9">
        <v>13</v>
      </c>
      <c r="C15" s="6" t="s">
        <v>247</v>
      </c>
    </row>
    <row r="16" spans="1:7">
      <c r="A16" s="6" t="s">
        <v>250</v>
      </c>
      <c r="B16" s="9">
        <v>14</v>
      </c>
      <c r="C16" s="6" t="s">
        <v>238</v>
      </c>
    </row>
    <row r="17" spans="1:7">
      <c r="A17" s="6" t="s">
        <v>189</v>
      </c>
      <c r="B17" s="9">
        <v>15</v>
      </c>
      <c r="C17" s="6" t="s">
        <v>248</v>
      </c>
    </row>
    <row r="18" spans="1:7">
      <c r="A18" s="6" t="s">
        <v>190</v>
      </c>
      <c r="B18" s="9">
        <v>16</v>
      </c>
      <c r="C18" s="6" t="s">
        <v>164</v>
      </c>
    </row>
    <row r="19" spans="1:7">
      <c r="A19" s="6" t="s">
        <v>226</v>
      </c>
      <c r="B19" s="9">
        <v>17</v>
      </c>
      <c r="C19" s="6" t="s">
        <v>166</v>
      </c>
    </row>
    <row r="20" spans="1:7">
      <c r="A20" s="6" t="s">
        <v>244</v>
      </c>
      <c r="B20" s="9">
        <v>18</v>
      </c>
      <c r="C20" s="6" t="s">
        <v>254</v>
      </c>
    </row>
    <row r="21" spans="1:7">
      <c r="A21" s="6" t="s">
        <v>260</v>
      </c>
      <c r="B21" s="9">
        <v>19</v>
      </c>
      <c r="C21" s="6" t="s">
        <v>168</v>
      </c>
    </row>
    <row r="22" spans="1:7">
      <c r="A22" s="6" t="s">
        <v>169</v>
      </c>
      <c r="B22" s="9">
        <v>20</v>
      </c>
      <c r="C22" s="6" t="s">
        <v>225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3FA7-2F74-4888-9E31-19C2CF6A52B3}">
  <dimension ref="A1:L50"/>
  <sheetViews>
    <sheetView workbookViewId="0">
      <pane ySplit="1" topLeftCell="A2" activePane="bottomLeft" state="frozen"/>
      <selection activeCell="C11" sqref="C11"/>
      <selection pane="bottomLeft" activeCell="A4" sqref="A4"/>
    </sheetView>
  </sheetViews>
  <sheetFormatPr baseColWidth="10" defaultRowHeight="18.75"/>
  <cols>
    <col min="1" max="1" width="49.4257812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162</v>
      </c>
      <c r="B3" s="9">
        <v>1</v>
      </c>
      <c r="C3" s="2" t="s">
        <v>153</v>
      </c>
      <c r="E3" s="6" t="s">
        <v>186</v>
      </c>
    </row>
    <row r="4" spans="1:7">
      <c r="A4" s="6" t="s">
        <v>274</v>
      </c>
      <c r="B4" s="9">
        <v>2</v>
      </c>
      <c r="E4" s="6" t="s">
        <v>262</v>
      </c>
    </row>
    <row r="5" spans="1:7">
      <c r="A5" s="6" t="s">
        <v>232</v>
      </c>
      <c r="B5" s="9">
        <v>3</v>
      </c>
      <c r="E5" s="6" t="s">
        <v>228</v>
      </c>
    </row>
    <row r="6" spans="1:7">
      <c r="A6" s="6" t="s">
        <v>247</v>
      </c>
      <c r="B6" s="9">
        <v>4</v>
      </c>
      <c r="E6" s="6" t="s">
        <v>174</v>
      </c>
    </row>
    <row r="7" spans="1:7">
      <c r="A7" s="6" t="s">
        <v>185</v>
      </c>
      <c r="B7" s="9">
        <v>5</v>
      </c>
      <c r="E7" s="6" t="s">
        <v>244</v>
      </c>
    </row>
    <row r="8" spans="1:7">
      <c r="A8" s="6" t="s">
        <v>248</v>
      </c>
      <c r="B8" s="9">
        <v>6</v>
      </c>
      <c r="E8" s="6" t="s">
        <v>179</v>
      </c>
    </row>
    <row r="9" spans="1:7">
      <c r="A9" s="6" t="s">
        <v>173</v>
      </c>
      <c r="B9" s="9">
        <v>7</v>
      </c>
      <c r="E9" s="6" t="s">
        <v>236</v>
      </c>
    </row>
    <row r="10" spans="1:7">
      <c r="A10" s="6" t="s">
        <v>230</v>
      </c>
      <c r="B10" s="9">
        <v>8</v>
      </c>
      <c r="E10" s="6" t="s">
        <v>237</v>
      </c>
    </row>
    <row r="11" spans="1:7">
      <c r="A11" s="6" t="s">
        <v>187</v>
      </c>
      <c r="B11" s="9">
        <v>9</v>
      </c>
      <c r="E11" s="6" t="s">
        <v>238</v>
      </c>
    </row>
    <row r="12" spans="1:7">
      <c r="A12" s="6" t="s">
        <v>188</v>
      </c>
      <c r="B12" s="9">
        <v>10</v>
      </c>
      <c r="E12" s="6" t="s">
        <v>239</v>
      </c>
    </row>
    <row r="13" spans="1:7">
      <c r="A13" s="6" t="s">
        <v>163</v>
      </c>
      <c r="B13" s="9">
        <v>11</v>
      </c>
      <c r="E13" s="6" t="s">
        <v>240</v>
      </c>
    </row>
    <row r="14" spans="1:7">
      <c r="A14" s="6" t="s">
        <v>189</v>
      </c>
      <c r="B14" s="9">
        <v>12</v>
      </c>
      <c r="E14" s="6" t="s">
        <v>190</v>
      </c>
    </row>
    <row r="15" spans="1:7">
      <c r="A15" s="6" t="s">
        <v>164</v>
      </c>
      <c r="B15" s="9">
        <v>13</v>
      </c>
      <c r="E15" s="6" t="s">
        <v>241</v>
      </c>
    </row>
    <row r="16" spans="1:7">
      <c r="A16" s="6" t="s">
        <v>165</v>
      </c>
      <c r="B16" s="9">
        <v>14</v>
      </c>
      <c r="E16" s="6" t="s">
        <v>255</v>
      </c>
    </row>
    <row r="17" spans="1:7">
      <c r="A17" s="6" t="s">
        <v>191</v>
      </c>
      <c r="B17" s="9">
        <v>15</v>
      </c>
      <c r="E17" s="6" t="s">
        <v>254</v>
      </c>
    </row>
    <row r="18" spans="1:7">
      <c r="A18" s="6" t="s">
        <v>166</v>
      </c>
      <c r="B18" s="9">
        <v>16</v>
      </c>
      <c r="E18" s="6" t="s">
        <v>253</v>
      </c>
    </row>
    <row r="19" spans="1:7">
      <c r="A19" s="6" t="s">
        <v>167</v>
      </c>
      <c r="B19" s="9">
        <v>17</v>
      </c>
      <c r="E19" s="6" t="s">
        <v>256</v>
      </c>
    </row>
    <row r="20" spans="1:7">
      <c r="A20" s="6" t="s">
        <v>261</v>
      </c>
      <c r="B20" s="9">
        <v>18</v>
      </c>
      <c r="E20" s="6" t="s">
        <v>257</v>
      </c>
    </row>
    <row r="21" spans="1:7">
      <c r="A21" s="6" t="s">
        <v>192</v>
      </c>
      <c r="B21" s="9">
        <v>19</v>
      </c>
      <c r="E21" s="6" t="s">
        <v>259</v>
      </c>
    </row>
    <row r="22" spans="1:7">
      <c r="A22" s="6" t="s">
        <v>193</v>
      </c>
      <c r="B22" s="9">
        <v>20</v>
      </c>
      <c r="E22" s="6" t="s">
        <v>269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186</v>
      </c>
      <c r="B25" s="9">
        <v>1</v>
      </c>
    </row>
    <row r="26" spans="1:7">
      <c r="A26" s="6" t="s">
        <v>229</v>
      </c>
      <c r="B26" s="9">
        <v>2</v>
      </c>
    </row>
    <row r="27" spans="1:7">
      <c r="A27" s="6" t="s">
        <v>262</v>
      </c>
      <c r="B27" s="9">
        <v>3</v>
      </c>
    </row>
    <row r="28" spans="1:7">
      <c r="A28" s="6" t="s">
        <v>172</v>
      </c>
      <c r="B28" s="9">
        <v>4</v>
      </c>
    </row>
    <row r="29" spans="1:7">
      <c r="A29" s="6" t="s">
        <v>228</v>
      </c>
      <c r="B29" s="9">
        <v>5</v>
      </c>
    </row>
    <row r="30" spans="1:7">
      <c r="A30" s="6" t="s">
        <v>174</v>
      </c>
      <c r="B30" s="9">
        <v>6</v>
      </c>
    </row>
    <row r="31" spans="1:7">
      <c r="A31" s="6" t="s">
        <v>244</v>
      </c>
      <c r="B31" s="9">
        <v>7</v>
      </c>
    </row>
    <row r="32" spans="1:7">
      <c r="A32" s="6" t="s">
        <v>222</v>
      </c>
      <c r="B32" s="9">
        <v>8</v>
      </c>
    </row>
    <row r="33" spans="1:2">
      <c r="A33" s="6" t="s">
        <v>223</v>
      </c>
      <c r="B33" s="9">
        <v>9</v>
      </c>
    </row>
    <row r="34" spans="1:2">
      <c r="A34" s="6" t="s">
        <v>168</v>
      </c>
      <c r="B34" s="9">
        <v>10</v>
      </c>
    </row>
    <row r="35" spans="1:2">
      <c r="A35" s="6" t="s">
        <v>224</v>
      </c>
      <c r="B35" s="9">
        <v>11</v>
      </c>
    </row>
    <row r="36" spans="1:2">
      <c r="A36" s="6" t="s">
        <v>225</v>
      </c>
      <c r="B36" s="9">
        <v>12</v>
      </c>
    </row>
    <row r="37" spans="1:2">
      <c r="A37" s="6" t="s">
        <v>226</v>
      </c>
      <c r="B37" s="9">
        <v>13</v>
      </c>
    </row>
    <row r="38" spans="1:2">
      <c r="A38" s="6" t="s">
        <v>250</v>
      </c>
      <c r="B38" s="9">
        <v>14</v>
      </c>
    </row>
    <row r="39" spans="1:2">
      <c r="A39" s="6" t="s">
        <v>260</v>
      </c>
      <c r="B39" s="9">
        <v>15</v>
      </c>
    </row>
    <row r="40" spans="1:2">
      <c r="A40" s="6" t="s">
        <v>169</v>
      </c>
      <c r="B40" s="9">
        <v>16</v>
      </c>
    </row>
    <row r="41" spans="1:2">
      <c r="A41" s="6" t="s">
        <v>170</v>
      </c>
      <c r="B41" s="9">
        <v>17</v>
      </c>
    </row>
    <row r="42" spans="1:2">
      <c r="A42" s="6" t="s">
        <v>171</v>
      </c>
      <c r="B42" s="9">
        <v>18</v>
      </c>
    </row>
    <row r="43" spans="1:2">
      <c r="A43" s="6" t="s">
        <v>175</v>
      </c>
      <c r="B43" s="9">
        <v>19</v>
      </c>
    </row>
    <row r="44" spans="1:2">
      <c r="A44" s="6" t="s">
        <v>176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4EB4F-BD9A-425F-B081-108640158FCC}">
  <dimension ref="A1:L50"/>
  <sheetViews>
    <sheetView workbookViewId="0">
      <pane ySplit="1" topLeftCell="A2" activePane="bottomLeft" state="frozen"/>
      <selection activeCell="C11" sqref="C11"/>
      <selection pane="bottomLeft" activeCell="C22" sqref="C2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270</v>
      </c>
      <c r="B3" s="9">
        <v>1</v>
      </c>
      <c r="C3" s="6" t="s">
        <v>270</v>
      </c>
      <c r="E3" s="2" t="s">
        <v>153</v>
      </c>
      <c r="G3" s="2" t="s">
        <v>153</v>
      </c>
    </row>
    <row r="4" spans="1:7">
      <c r="A4" s="6" t="s">
        <v>155</v>
      </c>
      <c r="B4" s="9">
        <v>2</v>
      </c>
      <c r="C4" s="6" t="s">
        <v>155</v>
      </c>
    </row>
    <row r="5" spans="1:7">
      <c r="A5" s="6" t="s">
        <v>177</v>
      </c>
      <c r="B5" s="9">
        <v>3</v>
      </c>
      <c r="C5" s="6" t="s">
        <v>177</v>
      </c>
    </row>
    <row r="6" spans="1:7">
      <c r="A6" s="6" t="s">
        <v>156</v>
      </c>
      <c r="B6" s="9">
        <v>4</v>
      </c>
      <c r="C6" s="6" t="s">
        <v>156</v>
      </c>
    </row>
    <row r="7" spans="1:7">
      <c r="A7" s="6" t="s">
        <v>157</v>
      </c>
      <c r="B7" s="9">
        <v>5</v>
      </c>
      <c r="C7" s="6" t="s">
        <v>157</v>
      </c>
    </row>
    <row r="8" spans="1:7">
      <c r="A8" s="6" t="s">
        <v>219</v>
      </c>
      <c r="B8" s="9">
        <v>6</v>
      </c>
      <c r="C8" s="6" t="s">
        <v>219</v>
      </c>
    </row>
    <row r="9" spans="1:7">
      <c r="A9" s="6" t="s">
        <v>220</v>
      </c>
      <c r="B9" s="9">
        <v>7</v>
      </c>
      <c r="C9" s="6" t="s">
        <v>220</v>
      </c>
    </row>
    <row r="10" spans="1:7">
      <c r="A10" s="6" t="s">
        <v>221</v>
      </c>
      <c r="B10" s="9">
        <v>8</v>
      </c>
      <c r="C10" s="6" t="s">
        <v>221</v>
      </c>
    </row>
    <row r="11" spans="1:7">
      <c r="A11" s="6" t="s">
        <v>179</v>
      </c>
      <c r="B11" s="9">
        <v>9</v>
      </c>
      <c r="C11" s="6" t="s">
        <v>179</v>
      </c>
    </row>
    <row r="12" spans="1:7">
      <c r="A12" s="6" t="s">
        <v>180</v>
      </c>
      <c r="B12" s="9">
        <v>10</v>
      </c>
      <c r="C12" s="6" t="s">
        <v>180</v>
      </c>
    </row>
    <row r="13" spans="1:7">
      <c r="A13" s="6" t="s">
        <v>181</v>
      </c>
      <c r="B13" s="9">
        <v>11</v>
      </c>
      <c r="C13" s="6" t="s">
        <v>181</v>
      </c>
    </row>
    <row r="14" spans="1:7">
      <c r="A14" s="6" t="s">
        <v>182</v>
      </c>
      <c r="B14" s="9">
        <v>12</v>
      </c>
      <c r="C14" s="6" t="s">
        <v>182</v>
      </c>
    </row>
    <row r="15" spans="1:7">
      <c r="A15" s="6" t="s">
        <v>183</v>
      </c>
      <c r="B15" s="9">
        <v>13</v>
      </c>
      <c r="C15" s="6" t="s">
        <v>183</v>
      </c>
    </row>
    <row r="16" spans="1:7">
      <c r="A16" s="6" t="s">
        <v>184</v>
      </c>
      <c r="B16" s="9">
        <v>14</v>
      </c>
      <c r="C16" s="6" t="s">
        <v>184</v>
      </c>
    </row>
    <row r="17" spans="1:7">
      <c r="A17" s="6" t="s">
        <v>185</v>
      </c>
      <c r="B17" s="9">
        <v>15</v>
      </c>
      <c r="C17" s="6" t="s">
        <v>185</v>
      </c>
    </row>
    <row r="18" spans="1:7">
      <c r="A18" s="6" t="s">
        <v>186</v>
      </c>
      <c r="B18" s="9">
        <v>16</v>
      </c>
      <c r="C18" s="6" t="s">
        <v>186</v>
      </c>
    </row>
    <row r="19" spans="1:7">
      <c r="A19" s="6" t="s">
        <v>187</v>
      </c>
      <c r="B19" s="9">
        <v>17</v>
      </c>
      <c r="C19" s="6" t="s">
        <v>187</v>
      </c>
    </row>
    <row r="20" spans="1:7">
      <c r="A20" s="6" t="s">
        <v>188</v>
      </c>
      <c r="B20" s="9">
        <v>18</v>
      </c>
      <c r="C20" s="6" t="s">
        <v>188</v>
      </c>
    </row>
    <row r="21" spans="1:7">
      <c r="A21" s="6" t="s">
        <v>191</v>
      </c>
      <c r="B21" s="9">
        <v>19</v>
      </c>
      <c r="C21" s="6" t="s">
        <v>191</v>
      </c>
    </row>
    <row r="22" spans="1:7">
      <c r="A22" s="6" t="s">
        <v>226</v>
      </c>
      <c r="B22" s="9">
        <v>20</v>
      </c>
      <c r="C22" s="6" t="s">
        <v>226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8092-F4F5-4A44-BBC1-6E350A938E2A}">
  <dimension ref="A1:L50"/>
  <sheetViews>
    <sheetView zoomScaleNormal="100" workbookViewId="0">
      <pane ySplit="1" topLeftCell="A16" activePane="bottomLeft" state="frozen"/>
      <selection activeCell="C11" sqref="C11"/>
      <selection pane="bottomLeft" activeCell="A32" sqref="A32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233</v>
      </c>
      <c r="B3" s="9">
        <v>1</v>
      </c>
      <c r="C3" s="2" t="s">
        <v>153</v>
      </c>
      <c r="E3" s="6" t="s">
        <v>177</v>
      </c>
    </row>
    <row r="4" spans="1:7">
      <c r="A4" s="6" t="s">
        <v>157</v>
      </c>
      <c r="B4" s="9">
        <v>2</v>
      </c>
      <c r="E4" s="6" t="s">
        <v>235</v>
      </c>
    </row>
    <row r="5" spans="1:7">
      <c r="A5" s="6" t="s">
        <v>158</v>
      </c>
      <c r="B5" s="9">
        <v>3</v>
      </c>
      <c r="E5" s="6" t="s">
        <v>255</v>
      </c>
    </row>
    <row r="6" spans="1:7">
      <c r="A6" s="6" t="s">
        <v>160</v>
      </c>
      <c r="B6" s="9">
        <v>4</v>
      </c>
      <c r="E6" s="6" t="s">
        <v>254</v>
      </c>
    </row>
    <row r="7" spans="1:7">
      <c r="A7" s="6" t="s">
        <v>233</v>
      </c>
      <c r="B7" s="9">
        <v>5</v>
      </c>
      <c r="E7" s="6" t="s">
        <v>225</v>
      </c>
    </row>
    <row r="8" spans="1:7">
      <c r="A8" s="6" t="s">
        <v>161</v>
      </c>
      <c r="B8" s="9">
        <v>6</v>
      </c>
      <c r="E8" s="6" t="s">
        <v>226</v>
      </c>
    </row>
    <row r="9" spans="1:7">
      <c r="A9" s="6" t="s">
        <v>234</v>
      </c>
      <c r="B9" s="9">
        <v>7</v>
      </c>
      <c r="E9" s="6" t="s">
        <v>175</v>
      </c>
    </row>
    <row r="10" spans="1:7">
      <c r="A10" s="6" t="s">
        <v>231</v>
      </c>
      <c r="B10" s="9">
        <v>8</v>
      </c>
      <c r="E10" s="6" t="s">
        <v>176</v>
      </c>
    </row>
    <row r="11" spans="1:7">
      <c r="A11" s="6" t="s">
        <v>232</v>
      </c>
      <c r="B11" s="9">
        <v>9</v>
      </c>
      <c r="E11" s="6" t="s">
        <v>219</v>
      </c>
    </row>
    <row r="12" spans="1:7">
      <c r="A12" s="6" t="s">
        <v>224</v>
      </c>
      <c r="B12" s="9">
        <v>10</v>
      </c>
      <c r="E12" s="6" t="s">
        <v>220</v>
      </c>
    </row>
    <row r="13" spans="1:7">
      <c r="A13" s="6" t="s">
        <v>230</v>
      </c>
      <c r="B13" s="9">
        <v>11</v>
      </c>
      <c r="E13" s="6" t="s">
        <v>221</v>
      </c>
    </row>
    <row r="14" spans="1:7">
      <c r="A14" s="6" t="s">
        <v>222</v>
      </c>
      <c r="B14" s="9">
        <v>12</v>
      </c>
      <c r="E14" s="6" t="s">
        <v>274</v>
      </c>
    </row>
    <row r="15" spans="1:7">
      <c r="A15" s="6" t="s">
        <v>180</v>
      </c>
      <c r="B15" s="9">
        <v>13</v>
      </c>
      <c r="E15" s="6" t="s">
        <v>187</v>
      </c>
    </row>
    <row r="16" spans="1:7">
      <c r="A16" s="6" t="s">
        <v>173</v>
      </c>
      <c r="B16" s="9">
        <v>14</v>
      </c>
      <c r="E16" s="6" t="s">
        <v>188</v>
      </c>
    </row>
    <row r="17" spans="1:7">
      <c r="A17" s="6" t="s">
        <v>163</v>
      </c>
      <c r="B17" s="9">
        <v>15</v>
      </c>
      <c r="E17" s="6" t="s">
        <v>191</v>
      </c>
    </row>
    <row r="18" spans="1:7">
      <c r="A18" s="6" t="s">
        <v>164</v>
      </c>
      <c r="B18" s="9">
        <v>16</v>
      </c>
      <c r="E18" s="6" t="s">
        <v>261</v>
      </c>
    </row>
    <row r="19" spans="1:7">
      <c r="A19" s="6" t="s">
        <v>165</v>
      </c>
      <c r="B19" s="9">
        <v>17</v>
      </c>
      <c r="E19" s="6" t="s">
        <v>192</v>
      </c>
    </row>
    <row r="20" spans="1:7">
      <c r="A20" s="6" t="s">
        <v>166</v>
      </c>
      <c r="B20" s="9">
        <v>18</v>
      </c>
      <c r="E20" s="6" t="s">
        <v>193</v>
      </c>
    </row>
    <row r="21" spans="1:7">
      <c r="A21" s="6" t="s">
        <v>167</v>
      </c>
      <c r="B21" s="9">
        <v>19</v>
      </c>
      <c r="E21" s="6" t="s">
        <v>250</v>
      </c>
    </row>
    <row r="22" spans="1:7">
      <c r="A22" s="6" t="s">
        <v>171</v>
      </c>
      <c r="B22" s="9">
        <v>20</v>
      </c>
      <c r="E22" s="6" t="s">
        <v>174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225</v>
      </c>
      <c r="B25" s="9">
        <v>1</v>
      </c>
    </row>
    <row r="26" spans="1:7">
      <c r="A26" s="6" t="s">
        <v>226</v>
      </c>
      <c r="B26" s="9">
        <v>2</v>
      </c>
    </row>
    <row r="27" spans="1:7">
      <c r="A27" s="6" t="s">
        <v>175</v>
      </c>
      <c r="B27" s="9">
        <v>3</v>
      </c>
    </row>
    <row r="28" spans="1:7">
      <c r="A28" s="6" t="s">
        <v>176</v>
      </c>
      <c r="B28" s="9">
        <v>4</v>
      </c>
    </row>
    <row r="29" spans="1:7">
      <c r="A29" s="6" t="s">
        <v>219</v>
      </c>
      <c r="B29" s="9">
        <v>5</v>
      </c>
    </row>
    <row r="30" spans="1:7">
      <c r="A30" s="6" t="s">
        <v>220</v>
      </c>
      <c r="B30" s="9">
        <v>6</v>
      </c>
    </row>
    <row r="31" spans="1:7">
      <c r="A31" s="6" t="s">
        <v>221</v>
      </c>
      <c r="B31" s="9">
        <v>7</v>
      </c>
    </row>
    <row r="32" spans="1:7">
      <c r="A32" s="6" t="s">
        <v>274</v>
      </c>
      <c r="B32" s="9">
        <v>8</v>
      </c>
    </row>
    <row r="33" spans="1:2">
      <c r="A33" s="6" t="s">
        <v>187</v>
      </c>
      <c r="B33" s="9">
        <v>9</v>
      </c>
    </row>
    <row r="34" spans="1:2">
      <c r="A34" s="6" t="s">
        <v>188</v>
      </c>
      <c r="B34" s="9">
        <v>10</v>
      </c>
    </row>
    <row r="35" spans="1:2">
      <c r="A35" s="6" t="s">
        <v>191</v>
      </c>
      <c r="B35" s="9">
        <v>11</v>
      </c>
    </row>
    <row r="36" spans="1:2">
      <c r="A36" s="6" t="s">
        <v>261</v>
      </c>
      <c r="B36" s="9">
        <v>12</v>
      </c>
    </row>
    <row r="37" spans="1:2">
      <c r="A37" s="6" t="s">
        <v>192</v>
      </c>
      <c r="B37" s="9">
        <v>13</v>
      </c>
    </row>
    <row r="38" spans="1:2">
      <c r="A38" s="6" t="s">
        <v>193</v>
      </c>
      <c r="B38" s="9">
        <v>14</v>
      </c>
    </row>
    <row r="39" spans="1:2">
      <c r="A39" s="6" t="s">
        <v>250</v>
      </c>
      <c r="B39" s="9">
        <v>15</v>
      </c>
    </row>
    <row r="40" spans="1:2">
      <c r="A40" s="6" t="s">
        <v>174</v>
      </c>
      <c r="B40" s="9">
        <v>16</v>
      </c>
    </row>
    <row r="41" spans="1:2">
      <c r="A41" s="6" t="s">
        <v>244</v>
      </c>
      <c r="B41" s="9">
        <v>17</v>
      </c>
    </row>
    <row r="42" spans="1:2">
      <c r="A42" s="6" t="s">
        <v>260</v>
      </c>
      <c r="B42" s="9">
        <v>18</v>
      </c>
    </row>
    <row r="43" spans="1:2">
      <c r="A43" s="6" t="s">
        <v>223</v>
      </c>
      <c r="B43" s="9">
        <v>19</v>
      </c>
    </row>
    <row r="44" spans="1:2">
      <c r="A44" s="6" t="s">
        <v>229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CD3FC-7E69-4E22-9C0E-18B067937ED2}">
  <dimension ref="A1:L50"/>
  <sheetViews>
    <sheetView workbookViewId="0">
      <pane ySplit="1" topLeftCell="A2" activePane="bottomLeft" state="frozen"/>
      <selection activeCell="C11" sqref="C11"/>
      <selection pane="bottomLeft" activeCell="A20" sqref="A20:A2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154</v>
      </c>
      <c r="B3" s="9">
        <v>1</v>
      </c>
      <c r="C3" s="6" t="s">
        <v>274</v>
      </c>
      <c r="E3" s="2" t="s">
        <v>153</v>
      </c>
      <c r="G3" s="2" t="s">
        <v>153</v>
      </c>
    </row>
    <row r="4" spans="1:7">
      <c r="A4" s="6" t="s">
        <v>219</v>
      </c>
      <c r="B4" s="9">
        <v>2</v>
      </c>
      <c r="C4" s="6" t="s">
        <v>245</v>
      </c>
    </row>
    <row r="5" spans="1:7">
      <c r="A5" s="6" t="s">
        <v>244</v>
      </c>
      <c r="B5" s="9">
        <v>3</v>
      </c>
      <c r="C5" s="6" t="s">
        <v>158</v>
      </c>
    </row>
    <row r="6" spans="1:7">
      <c r="A6" s="6" t="s">
        <v>260</v>
      </c>
      <c r="B6" s="9">
        <v>4</v>
      </c>
      <c r="C6" s="6" t="s">
        <v>159</v>
      </c>
    </row>
    <row r="7" spans="1:7">
      <c r="A7" s="6" t="s">
        <v>169</v>
      </c>
      <c r="B7" s="9">
        <v>5</v>
      </c>
      <c r="C7" s="6" t="s">
        <v>219</v>
      </c>
    </row>
    <row r="8" spans="1:7">
      <c r="A8" s="6" t="s">
        <v>228</v>
      </c>
      <c r="B8" s="9">
        <v>6</v>
      </c>
      <c r="C8" s="6" t="s">
        <v>161</v>
      </c>
    </row>
    <row r="9" spans="1:7">
      <c r="A9" s="6" t="s">
        <v>174</v>
      </c>
      <c r="B9" s="9">
        <v>7</v>
      </c>
      <c r="C9" s="6" t="s">
        <v>246</v>
      </c>
    </row>
    <row r="10" spans="1:7">
      <c r="A10" s="6" t="s">
        <v>224</v>
      </c>
      <c r="B10" s="9">
        <v>8</v>
      </c>
      <c r="C10" s="6" t="s">
        <v>172</v>
      </c>
    </row>
    <row r="11" spans="1:7">
      <c r="A11" s="6" t="s">
        <v>220</v>
      </c>
      <c r="B11" s="9">
        <v>9</v>
      </c>
      <c r="C11" s="6" t="s">
        <v>263</v>
      </c>
    </row>
    <row r="12" spans="1:7">
      <c r="A12" s="6" t="s">
        <v>221</v>
      </c>
      <c r="B12" s="9">
        <v>10</v>
      </c>
      <c r="C12" s="6" t="s">
        <v>257</v>
      </c>
    </row>
    <row r="13" spans="1:7">
      <c r="A13" s="6" t="s">
        <v>240</v>
      </c>
      <c r="B13" s="9">
        <v>11</v>
      </c>
      <c r="C13" s="6" t="s">
        <v>244</v>
      </c>
    </row>
    <row r="14" spans="1:7">
      <c r="A14" s="6" t="s">
        <v>249</v>
      </c>
      <c r="B14" s="9">
        <v>12</v>
      </c>
      <c r="C14" s="6" t="s">
        <v>260</v>
      </c>
    </row>
    <row r="15" spans="1:7">
      <c r="A15" s="6" t="s">
        <v>192</v>
      </c>
      <c r="B15" s="9">
        <v>13</v>
      </c>
      <c r="C15" s="6" t="s">
        <v>169</v>
      </c>
    </row>
    <row r="16" spans="1:7">
      <c r="A16" s="6" t="s">
        <v>250</v>
      </c>
      <c r="B16" s="9">
        <v>14</v>
      </c>
      <c r="C16" s="6" t="s">
        <v>228</v>
      </c>
    </row>
    <row r="17" spans="1:7">
      <c r="A17" s="6" t="s">
        <v>222</v>
      </c>
      <c r="B17" s="9">
        <v>15</v>
      </c>
      <c r="C17" s="6" t="s">
        <v>258</v>
      </c>
    </row>
    <row r="18" spans="1:7">
      <c r="A18" s="6" t="s">
        <v>223</v>
      </c>
      <c r="B18" s="9">
        <v>16</v>
      </c>
      <c r="C18" s="6" t="s">
        <v>259</v>
      </c>
    </row>
    <row r="19" spans="1:7">
      <c r="A19" s="6" t="s">
        <v>270</v>
      </c>
      <c r="B19" s="9">
        <v>17</v>
      </c>
      <c r="C19" s="6" t="s">
        <v>174</v>
      </c>
    </row>
    <row r="20" spans="1:7">
      <c r="A20" s="6" t="s">
        <v>261</v>
      </c>
      <c r="B20" s="9">
        <v>18</v>
      </c>
      <c r="C20" s="6" t="s">
        <v>175</v>
      </c>
    </row>
    <row r="21" spans="1:7">
      <c r="A21" s="6" t="s">
        <v>193</v>
      </c>
      <c r="B21" s="9">
        <v>19</v>
      </c>
      <c r="C21" s="6" t="s">
        <v>176</v>
      </c>
    </row>
    <row r="22" spans="1:7">
      <c r="A22" s="6" t="s">
        <v>262</v>
      </c>
      <c r="B22" s="9">
        <v>20</v>
      </c>
      <c r="C22" s="6" t="s">
        <v>224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92435-CABC-4060-ADB1-316A6E8DACF2}">
  <dimension ref="A1:L50"/>
  <sheetViews>
    <sheetView workbookViewId="0">
      <pane ySplit="1" topLeftCell="A7" activePane="bottomLeft" state="frozen"/>
      <selection activeCell="C11" sqref="C11"/>
      <selection pane="bottomLeft" activeCell="A14" sqref="A14:A15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220</v>
      </c>
      <c r="B3" s="9">
        <v>1</v>
      </c>
      <c r="C3" s="6" t="s">
        <v>220</v>
      </c>
      <c r="E3" s="2" t="s">
        <v>153</v>
      </c>
      <c r="G3" s="2" t="s">
        <v>153</v>
      </c>
    </row>
    <row r="4" spans="1:7">
      <c r="A4" s="6" t="s">
        <v>221</v>
      </c>
      <c r="B4" s="9">
        <v>2</v>
      </c>
      <c r="C4" s="6" t="s">
        <v>221</v>
      </c>
    </row>
    <row r="5" spans="1:7">
      <c r="A5" s="6" t="s">
        <v>189</v>
      </c>
      <c r="B5" s="9">
        <v>3</v>
      </c>
      <c r="C5" s="6" t="s">
        <v>189</v>
      </c>
    </row>
    <row r="6" spans="1:7">
      <c r="A6" s="6" t="s">
        <v>190</v>
      </c>
      <c r="B6" s="9">
        <v>4</v>
      </c>
      <c r="C6" s="6" t="s">
        <v>190</v>
      </c>
    </row>
    <row r="7" spans="1:7">
      <c r="A7" s="6" t="s">
        <v>222</v>
      </c>
      <c r="B7" s="9">
        <v>5</v>
      </c>
      <c r="C7" s="6" t="s">
        <v>222</v>
      </c>
    </row>
    <row r="8" spans="1:7">
      <c r="A8" s="6" t="s">
        <v>223</v>
      </c>
      <c r="B8" s="9">
        <v>6</v>
      </c>
      <c r="C8" s="6" t="s">
        <v>223</v>
      </c>
    </row>
    <row r="9" spans="1:7">
      <c r="A9" s="6" t="s">
        <v>226</v>
      </c>
      <c r="B9" s="9">
        <v>7</v>
      </c>
      <c r="C9" s="6" t="s">
        <v>226</v>
      </c>
    </row>
    <row r="10" spans="1:7">
      <c r="A10" s="6" t="s">
        <v>244</v>
      </c>
      <c r="B10" s="9">
        <v>8</v>
      </c>
      <c r="C10" s="6" t="s">
        <v>244</v>
      </c>
    </row>
    <row r="11" spans="1:7">
      <c r="A11" s="6" t="s">
        <v>260</v>
      </c>
      <c r="B11" s="9">
        <v>9</v>
      </c>
      <c r="C11" s="6" t="s">
        <v>260</v>
      </c>
    </row>
    <row r="12" spans="1:7">
      <c r="A12" s="6" t="s">
        <v>169</v>
      </c>
      <c r="B12" s="9">
        <v>10</v>
      </c>
      <c r="C12" s="6" t="s">
        <v>169</v>
      </c>
    </row>
    <row r="13" spans="1:7">
      <c r="A13" s="6" t="s">
        <v>154</v>
      </c>
      <c r="B13" s="9">
        <v>11</v>
      </c>
      <c r="C13" s="6" t="s">
        <v>245</v>
      </c>
    </row>
    <row r="14" spans="1:7">
      <c r="A14" s="6" t="s">
        <v>188</v>
      </c>
      <c r="B14" s="9">
        <v>12</v>
      </c>
      <c r="C14" s="6" t="s">
        <v>158</v>
      </c>
    </row>
    <row r="15" spans="1:7">
      <c r="A15" s="6" t="s">
        <v>240</v>
      </c>
      <c r="B15" s="9">
        <v>13</v>
      </c>
      <c r="C15" s="6" t="s">
        <v>159</v>
      </c>
    </row>
    <row r="16" spans="1:7">
      <c r="A16" s="6" t="s">
        <v>249</v>
      </c>
      <c r="B16" s="9">
        <v>14</v>
      </c>
      <c r="C16" s="6" t="s">
        <v>161</v>
      </c>
    </row>
    <row r="17" spans="1:7">
      <c r="A17" s="6" t="s">
        <v>191</v>
      </c>
      <c r="B17" s="9">
        <v>15</v>
      </c>
      <c r="C17" s="6" t="s">
        <v>246</v>
      </c>
    </row>
    <row r="18" spans="1:7">
      <c r="A18" s="6" t="s">
        <v>192</v>
      </c>
      <c r="B18" s="9">
        <v>16</v>
      </c>
      <c r="C18" s="6" t="s">
        <v>232</v>
      </c>
    </row>
    <row r="19" spans="1:7">
      <c r="A19" s="6" t="s">
        <v>250</v>
      </c>
      <c r="B19" s="9">
        <v>17</v>
      </c>
      <c r="C19" s="6" t="s">
        <v>264</v>
      </c>
    </row>
    <row r="20" spans="1:7">
      <c r="A20" s="6" t="s">
        <v>224</v>
      </c>
      <c r="B20" s="9">
        <v>18</v>
      </c>
      <c r="C20" s="6" t="s">
        <v>247</v>
      </c>
    </row>
    <row r="21" spans="1:7">
      <c r="A21" s="6" t="s">
        <v>228</v>
      </c>
      <c r="B21" s="9">
        <v>19</v>
      </c>
      <c r="C21" s="6" t="s">
        <v>238</v>
      </c>
    </row>
    <row r="22" spans="1:7">
      <c r="A22" s="6" t="s">
        <v>174</v>
      </c>
      <c r="B22" s="9">
        <v>20</v>
      </c>
      <c r="C22" s="6" t="s">
        <v>248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4405-9FC7-42F9-8AD9-F07493397985}">
  <dimension ref="A1:L50"/>
  <sheetViews>
    <sheetView workbookViewId="0">
      <pane ySplit="1" topLeftCell="A22" activePane="bottomLeft" state="frozen"/>
      <selection activeCell="C11" sqref="C11"/>
      <selection pane="bottomLeft" activeCell="E11" sqref="E11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157</v>
      </c>
      <c r="B3" s="9">
        <v>1</v>
      </c>
      <c r="C3" s="2" t="s">
        <v>153</v>
      </c>
      <c r="E3" s="6" t="s">
        <v>186</v>
      </c>
    </row>
    <row r="4" spans="1:7">
      <c r="A4" s="6" t="s">
        <v>219</v>
      </c>
      <c r="B4" s="9">
        <v>2</v>
      </c>
      <c r="E4" s="6" t="s">
        <v>262</v>
      </c>
    </row>
    <row r="5" spans="1:7">
      <c r="A5" s="6" t="s">
        <v>158</v>
      </c>
      <c r="B5" s="9">
        <v>3</v>
      </c>
      <c r="E5" s="6" t="s">
        <v>228</v>
      </c>
    </row>
    <row r="6" spans="1:7">
      <c r="A6" s="6" t="s">
        <v>159</v>
      </c>
      <c r="B6" s="9">
        <v>4</v>
      </c>
      <c r="E6" s="6" t="s">
        <v>154</v>
      </c>
    </row>
    <row r="7" spans="1:7">
      <c r="A7" s="6" t="s">
        <v>160</v>
      </c>
      <c r="B7" s="9">
        <v>5</v>
      </c>
      <c r="E7" s="6" t="s">
        <v>155</v>
      </c>
    </row>
    <row r="8" spans="1:7">
      <c r="A8" s="6" t="s">
        <v>233</v>
      </c>
      <c r="B8" s="9">
        <v>6</v>
      </c>
      <c r="E8" s="6" t="s">
        <v>156</v>
      </c>
    </row>
    <row r="9" spans="1:7">
      <c r="A9" s="6" t="s">
        <v>161</v>
      </c>
      <c r="B9" s="9">
        <v>7</v>
      </c>
      <c r="E9" s="6" t="s">
        <v>181</v>
      </c>
    </row>
    <row r="10" spans="1:7">
      <c r="A10" s="6" t="s">
        <v>234</v>
      </c>
      <c r="B10" s="9">
        <v>8</v>
      </c>
      <c r="E10" s="6" t="s">
        <v>182</v>
      </c>
    </row>
    <row r="11" spans="1:7">
      <c r="A11" s="6" t="s">
        <v>162</v>
      </c>
      <c r="B11" s="9">
        <v>9</v>
      </c>
      <c r="E11" s="6" t="s">
        <v>274</v>
      </c>
    </row>
    <row r="12" spans="1:7">
      <c r="A12" s="6" t="s">
        <v>231</v>
      </c>
      <c r="B12" s="9">
        <v>10</v>
      </c>
      <c r="E12" s="6" t="s">
        <v>185</v>
      </c>
    </row>
    <row r="13" spans="1:7">
      <c r="A13" s="6" t="s">
        <v>232</v>
      </c>
      <c r="B13" s="9">
        <v>11</v>
      </c>
      <c r="E13" s="6" t="s">
        <v>248</v>
      </c>
    </row>
    <row r="14" spans="1:7">
      <c r="A14" s="6" t="s">
        <v>184</v>
      </c>
      <c r="B14" s="9">
        <v>12</v>
      </c>
      <c r="E14" s="6" t="s">
        <v>189</v>
      </c>
    </row>
    <row r="15" spans="1:7">
      <c r="A15" s="6" t="s">
        <v>230</v>
      </c>
      <c r="B15" s="9">
        <v>13</v>
      </c>
      <c r="E15" s="6" t="s">
        <v>222</v>
      </c>
    </row>
    <row r="16" spans="1:7">
      <c r="A16" s="6" t="s">
        <v>187</v>
      </c>
      <c r="B16" s="9">
        <v>14</v>
      </c>
      <c r="E16" s="6" t="s">
        <v>223</v>
      </c>
    </row>
    <row r="17" spans="1:7">
      <c r="A17" s="6" t="s">
        <v>188</v>
      </c>
      <c r="B17" s="9">
        <v>15</v>
      </c>
      <c r="E17" s="6" t="s">
        <v>224</v>
      </c>
    </row>
    <row r="18" spans="1:7">
      <c r="A18" s="6" t="s">
        <v>191</v>
      </c>
      <c r="B18" s="9">
        <v>16</v>
      </c>
      <c r="E18" s="6" t="s">
        <v>244</v>
      </c>
    </row>
    <row r="19" spans="1:7">
      <c r="A19" s="6" t="s">
        <v>261</v>
      </c>
      <c r="B19" s="9">
        <v>17</v>
      </c>
      <c r="E19" s="6" t="s">
        <v>260</v>
      </c>
    </row>
    <row r="20" spans="1:7">
      <c r="A20" s="6" t="s">
        <v>192</v>
      </c>
      <c r="B20" s="9">
        <v>18</v>
      </c>
      <c r="E20" s="6" t="s">
        <v>235</v>
      </c>
    </row>
    <row r="21" spans="1:7">
      <c r="A21" s="6" t="s">
        <v>193</v>
      </c>
      <c r="B21" s="9">
        <v>19</v>
      </c>
      <c r="E21" s="6" t="s">
        <v>177</v>
      </c>
    </row>
    <row r="22" spans="1:7">
      <c r="A22" s="6" t="s">
        <v>250</v>
      </c>
      <c r="B22" s="9">
        <v>20</v>
      </c>
      <c r="E22" s="6" t="s">
        <v>179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233</v>
      </c>
      <c r="B25" s="9">
        <v>1</v>
      </c>
    </row>
    <row r="26" spans="1:7">
      <c r="A26" s="6" t="s">
        <v>186</v>
      </c>
      <c r="B26" s="9">
        <v>2</v>
      </c>
    </row>
    <row r="27" spans="1:7">
      <c r="A27" s="6" t="s">
        <v>262</v>
      </c>
      <c r="B27" s="9">
        <v>3</v>
      </c>
    </row>
    <row r="28" spans="1:7">
      <c r="A28" s="6" t="s">
        <v>228</v>
      </c>
      <c r="B28" s="9">
        <v>4</v>
      </c>
    </row>
    <row r="29" spans="1:7">
      <c r="A29" s="6" t="s">
        <v>154</v>
      </c>
      <c r="B29" s="9">
        <v>5</v>
      </c>
    </row>
    <row r="30" spans="1:7">
      <c r="A30" s="6" t="s">
        <v>155</v>
      </c>
      <c r="B30" s="9">
        <v>6</v>
      </c>
    </row>
    <row r="31" spans="1:7">
      <c r="A31" s="6" t="s">
        <v>156</v>
      </c>
      <c r="B31" s="9">
        <v>7</v>
      </c>
    </row>
    <row r="32" spans="1:7">
      <c r="A32" s="6" t="s">
        <v>181</v>
      </c>
      <c r="B32" s="9">
        <v>8</v>
      </c>
    </row>
    <row r="33" spans="1:2">
      <c r="A33" s="6" t="s">
        <v>182</v>
      </c>
      <c r="B33" s="9">
        <v>9</v>
      </c>
    </row>
    <row r="34" spans="1:2">
      <c r="A34" s="6" t="s">
        <v>274</v>
      </c>
      <c r="B34" s="9">
        <v>10</v>
      </c>
    </row>
    <row r="35" spans="1:2">
      <c r="A35" s="6" t="s">
        <v>185</v>
      </c>
      <c r="B35" s="9">
        <v>11</v>
      </c>
    </row>
    <row r="36" spans="1:2">
      <c r="A36" s="6" t="s">
        <v>248</v>
      </c>
      <c r="B36" s="9">
        <v>12</v>
      </c>
    </row>
    <row r="37" spans="1:2">
      <c r="A37" s="6" t="s">
        <v>189</v>
      </c>
      <c r="B37" s="9">
        <v>13</v>
      </c>
    </row>
    <row r="38" spans="1:2">
      <c r="A38" s="6" t="s">
        <v>222</v>
      </c>
      <c r="B38" s="9">
        <v>14</v>
      </c>
    </row>
    <row r="39" spans="1:2">
      <c r="A39" s="6" t="s">
        <v>223</v>
      </c>
      <c r="B39" s="9">
        <v>15</v>
      </c>
    </row>
    <row r="40" spans="1:2">
      <c r="A40" s="6" t="s">
        <v>224</v>
      </c>
      <c r="B40" s="9">
        <v>16</v>
      </c>
    </row>
    <row r="41" spans="1:2">
      <c r="A41" s="6" t="s">
        <v>244</v>
      </c>
      <c r="B41" s="9">
        <v>17</v>
      </c>
    </row>
    <row r="42" spans="1:2">
      <c r="A42" s="6" t="s">
        <v>260</v>
      </c>
      <c r="B42" s="9">
        <v>18</v>
      </c>
    </row>
    <row r="43" spans="1:2">
      <c r="A43" s="6" t="s">
        <v>172</v>
      </c>
      <c r="B43" s="9">
        <v>19</v>
      </c>
    </row>
    <row r="44" spans="1:2">
      <c r="A44" s="6" t="s">
        <v>229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7777-436C-400A-A81B-28062E1212EC}">
  <dimension ref="A1:L50"/>
  <sheetViews>
    <sheetView workbookViewId="0">
      <pane ySplit="1" topLeftCell="A2" activePane="bottomLeft" state="frozen"/>
      <selection pane="bottomLeft" activeCell="E21" sqref="E21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155</v>
      </c>
      <c r="C3" s="6" t="s">
        <v>155</v>
      </c>
      <c r="E3" s="2" t="s">
        <v>153</v>
      </c>
      <c r="G3" s="2" t="s">
        <v>153</v>
      </c>
    </row>
    <row r="4" spans="1:7">
      <c r="A4" s="6" t="s">
        <v>177</v>
      </c>
      <c r="C4" s="6" t="s">
        <v>177</v>
      </c>
    </row>
    <row r="5" spans="1:7">
      <c r="A5" s="6" t="s">
        <v>156</v>
      </c>
      <c r="C5" s="6" t="s">
        <v>156</v>
      </c>
    </row>
    <row r="6" spans="1:7">
      <c r="A6" s="6" t="s">
        <v>157</v>
      </c>
      <c r="C6" s="6" t="s">
        <v>157</v>
      </c>
    </row>
    <row r="7" spans="1:7">
      <c r="A7" s="6" t="s">
        <v>179</v>
      </c>
      <c r="C7" s="6" t="s">
        <v>179</v>
      </c>
    </row>
    <row r="8" spans="1:7">
      <c r="A8" s="6" t="s">
        <v>180</v>
      </c>
      <c r="C8" s="6" t="s">
        <v>180</v>
      </c>
    </row>
    <row r="9" spans="1:7">
      <c r="A9" s="6" t="s">
        <v>181</v>
      </c>
      <c r="C9" s="6" t="s">
        <v>181</v>
      </c>
    </row>
    <row r="10" spans="1:7">
      <c r="A10" s="6" t="s">
        <v>182</v>
      </c>
      <c r="C10" s="6" t="s">
        <v>182</v>
      </c>
    </row>
    <row r="11" spans="1:7">
      <c r="A11" s="6" t="s">
        <v>183</v>
      </c>
      <c r="C11" s="6" t="s">
        <v>183</v>
      </c>
    </row>
    <row r="12" spans="1:7">
      <c r="A12" s="6" t="s">
        <v>184</v>
      </c>
      <c r="C12" s="6" t="s">
        <v>184</v>
      </c>
    </row>
    <row r="13" spans="1:7">
      <c r="A13" s="6" t="s">
        <v>185</v>
      </c>
      <c r="C13" s="6" t="s">
        <v>185</v>
      </c>
    </row>
    <row r="14" spans="1:7">
      <c r="A14" s="6" t="s">
        <v>186</v>
      </c>
      <c r="C14" s="6" t="s">
        <v>186</v>
      </c>
    </row>
    <row r="15" spans="1:7">
      <c r="A15" s="6" t="s">
        <v>187</v>
      </c>
      <c r="C15" s="6" t="s">
        <v>187</v>
      </c>
    </row>
    <row r="16" spans="1:7">
      <c r="A16" s="6" t="s">
        <v>188</v>
      </c>
      <c r="C16" s="6" t="s">
        <v>188</v>
      </c>
    </row>
    <row r="17" spans="1:7">
      <c r="A17" s="6" t="s">
        <v>189</v>
      </c>
      <c r="C17" s="6" t="s">
        <v>189</v>
      </c>
    </row>
    <row r="18" spans="1:7">
      <c r="A18" s="6" t="s">
        <v>190</v>
      </c>
      <c r="C18" s="6" t="s">
        <v>190</v>
      </c>
    </row>
    <row r="19" spans="1:7">
      <c r="A19" s="6" t="s">
        <v>191</v>
      </c>
      <c r="C19" s="6" t="s">
        <v>191</v>
      </c>
    </row>
    <row r="20" spans="1:7">
      <c r="A20" s="6" t="s">
        <v>167</v>
      </c>
      <c r="C20" s="6" t="s">
        <v>167</v>
      </c>
    </row>
    <row r="21" spans="1:7">
      <c r="A21" s="6" t="s">
        <v>192</v>
      </c>
      <c r="C21" s="6" t="s">
        <v>192</v>
      </c>
    </row>
    <row r="22" spans="1:7">
      <c r="A22" s="6" t="s">
        <v>193</v>
      </c>
      <c r="C22" s="6" t="s">
        <v>193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C25" s="2" t="s">
        <v>178</v>
      </c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33C6-632F-42A4-9493-9ABBADEEF36C}">
  <dimension ref="A1:L50"/>
  <sheetViews>
    <sheetView workbookViewId="0">
      <pane ySplit="1" topLeftCell="A2" activePane="bottomLeft" state="frozen"/>
      <selection activeCell="C11" sqref="C11"/>
      <selection pane="bottomLeft" activeCell="A16" sqref="A16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155</v>
      </c>
      <c r="B3" s="9">
        <v>1</v>
      </c>
      <c r="C3" s="6" t="s">
        <v>164</v>
      </c>
      <c r="E3" s="2" t="s">
        <v>153</v>
      </c>
      <c r="G3" s="2" t="s">
        <v>153</v>
      </c>
    </row>
    <row r="4" spans="1:7">
      <c r="A4" s="6" t="s">
        <v>177</v>
      </c>
      <c r="B4" s="9">
        <v>2</v>
      </c>
      <c r="C4" s="6" t="s">
        <v>166</v>
      </c>
    </row>
    <row r="5" spans="1:7">
      <c r="A5" s="6" t="s">
        <v>156</v>
      </c>
      <c r="B5" s="9">
        <v>3</v>
      </c>
      <c r="C5" s="6" t="s">
        <v>254</v>
      </c>
    </row>
    <row r="6" spans="1:7">
      <c r="A6" s="6" t="s">
        <v>157</v>
      </c>
      <c r="B6" s="9">
        <v>4</v>
      </c>
      <c r="C6" s="6" t="s">
        <v>172</v>
      </c>
    </row>
    <row r="7" spans="1:7">
      <c r="A7" s="6" t="s">
        <v>219</v>
      </c>
      <c r="B7" s="9">
        <v>5</v>
      </c>
      <c r="C7" s="6" t="s">
        <v>168</v>
      </c>
    </row>
    <row r="8" spans="1:7">
      <c r="A8" s="6" t="s">
        <v>179</v>
      </c>
      <c r="B8" s="9">
        <v>6</v>
      </c>
      <c r="C8" s="6" t="s">
        <v>225</v>
      </c>
    </row>
    <row r="9" spans="1:7">
      <c r="A9" s="6" t="s">
        <v>180</v>
      </c>
      <c r="B9" s="9">
        <v>7</v>
      </c>
      <c r="C9" s="6" t="s">
        <v>263</v>
      </c>
    </row>
    <row r="10" spans="1:7">
      <c r="A10" s="6" t="s">
        <v>181</v>
      </c>
      <c r="B10" s="9">
        <v>8</v>
      </c>
      <c r="C10" s="6" t="s">
        <v>257</v>
      </c>
    </row>
    <row r="11" spans="1:7">
      <c r="A11" s="6" t="s">
        <v>220</v>
      </c>
      <c r="B11" s="9">
        <v>9</v>
      </c>
      <c r="C11" s="6" t="s">
        <v>258</v>
      </c>
    </row>
    <row r="12" spans="1:7">
      <c r="A12" s="6" t="s">
        <v>221</v>
      </c>
      <c r="B12" s="9">
        <v>10</v>
      </c>
      <c r="C12" s="6" t="s">
        <v>259</v>
      </c>
    </row>
    <row r="13" spans="1:7">
      <c r="A13" s="6" t="s">
        <v>240</v>
      </c>
      <c r="B13" s="9">
        <v>11</v>
      </c>
      <c r="C13" s="6" t="s">
        <v>274</v>
      </c>
    </row>
    <row r="14" spans="1:7">
      <c r="A14" s="6" t="s">
        <v>249</v>
      </c>
      <c r="B14" s="9">
        <v>12</v>
      </c>
      <c r="C14" s="6" t="s">
        <v>175</v>
      </c>
    </row>
    <row r="15" spans="1:7">
      <c r="A15" s="6" t="s">
        <v>192</v>
      </c>
      <c r="B15" s="9">
        <v>13</v>
      </c>
      <c r="C15" s="6" t="s">
        <v>176</v>
      </c>
    </row>
    <row r="16" spans="1:7">
      <c r="A16" s="6" t="s">
        <v>250</v>
      </c>
      <c r="B16" s="9">
        <v>14</v>
      </c>
      <c r="C16" s="6" t="s">
        <v>269</v>
      </c>
    </row>
    <row r="17" spans="1:7">
      <c r="A17" s="6" t="s">
        <v>182</v>
      </c>
      <c r="B17" s="9">
        <v>15</v>
      </c>
      <c r="C17" s="6" t="s">
        <v>182</v>
      </c>
    </row>
    <row r="18" spans="1:7">
      <c r="A18" s="6" t="s">
        <v>183</v>
      </c>
      <c r="B18" s="9">
        <v>16</v>
      </c>
      <c r="C18" s="6" t="s">
        <v>183</v>
      </c>
    </row>
    <row r="19" spans="1:7">
      <c r="A19" s="6" t="s">
        <v>184</v>
      </c>
      <c r="B19" s="9">
        <v>17</v>
      </c>
      <c r="C19" s="6" t="s">
        <v>184</v>
      </c>
    </row>
    <row r="20" spans="1:7">
      <c r="A20" s="6" t="s">
        <v>185</v>
      </c>
      <c r="B20" s="9">
        <v>18</v>
      </c>
      <c r="C20" s="6" t="s">
        <v>185</v>
      </c>
    </row>
    <row r="21" spans="1:7">
      <c r="A21" s="6" t="s">
        <v>186</v>
      </c>
      <c r="B21" s="9">
        <v>19</v>
      </c>
      <c r="C21" s="6" t="s">
        <v>186</v>
      </c>
    </row>
    <row r="22" spans="1:7">
      <c r="A22" s="6" t="s">
        <v>187</v>
      </c>
      <c r="B22" s="9">
        <v>20</v>
      </c>
      <c r="C22" s="6" t="s">
        <v>187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C9FF-CEBA-485D-8F2B-9DE4FB5B3CD2}">
  <dimension ref="A1:L50"/>
  <sheetViews>
    <sheetView workbookViewId="0">
      <pane ySplit="1" topLeftCell="A22" activePane="bottomLeft" state="frozen"/>
      <selection activeCell="C11" sqref="C11"/>
      <selection pane="bottomLeft" activeCell="A37" sqref="A37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168</v>
      </c>
      <c r="B3" s="9">
        <v>1</v>
      </c>
      <c r="C3" s="2" t="s">
        <v>153</v>
      </c>
      <c r="E3" s="6" t="s">
        <v>236</v>
      </c>
    </row>
    <row r="4" spans="1:7">
      <c r="A4" s="6" t="s">
        <v>169</v>
      </c>
      <c r="B4" s="9">
        <v>2</v>
      </c>
      <c r="E4" s="6" t="s">
        <v>237</v>
      </c>
    </row>
    <row r="5" spans="1:7">
      <c r="A5" s="6" t="s">
        <v>160</v>
      </c>
      <c r="B5" s="9">
        <v>3</v>
      </c>
      <c r="E5" s="6" t="s">
        <v>238</v>
      </c>
    </row>
    <row r="6" spans="1:7">
      <c r="A6" s="6" t="s">
        <v>233</v>
      </c>
      <c r="B6" s="9">
        <v>4</v>
      </c>
      <c r="E6" s="6" t="s">
        <v>239</v>
      </c>
    </row>
    <row r="7" spans="1:7">
      <c r="A7" s="6" t="s">
        <v>161</v>
      </c>
      <c r="B7" s="9">
        <v>5</v>
      </c>
      <c r="E7" s="6" t="s">
        <v>240</v>
      </c>
    </row>
    <row r="8" spans="1:7">
      <c r="A8" s="6" t="s">
        <v>180</v>
      </c>
      <c r="B8" s="9">
        <v>6</v>
      </c>
      <c r="E8" s="6" t="s">
        <v>190</v>
      </c>
    </row>
    <row r="9" spans="1:7">
      <c r="A9" s="6" t="s">
        <v>181</v>
      </c>
      <c r="B9" s="9">
        <v>7</v>
      </c>
      <c r="E9" s="6" t="s">
        <v>241</v>
      </c>
    </row>
    <row r="10" spans="1:7">
      <c r="A10" s="6" t="s">
        <v>234</v>
      </c>
      <c r="B10" s="9">
        <v>8</v>
      </c>
      <c r="E10" s="6" t="s">
        <v>255</v>
      </c>
    </row>
    <row r="11" spans="1:7">
      <c r="A11" s="6" t="s">
        <v>184</v>
      </c>
      <c r="B11" s="9">
        <v>9</v>
      </c>
      <c r="E11" s="6" t="s">
        <v>254</v>
      </c>
    </row>
    <row r="12" spans="1:7">
      <c r="A12" s="6" t="s">
        <v>247</v>
      </c>
      <c r="B12" s="9">
        <v>10</v>
      </c>
      <c r="E12" s="6" t="s">
        <v>253</v>
      </c>
    </row>
    <row r="13" spans="1:7">
      <c r="A13" s="6" t="s">
        <v>185</v>
      </c>
      <c r="B13" s="9">
        <v>11</v>
      </c>
      <c r="E13" s="6" t="s">
        <v>256</v>
      </c>
    </row>
    <row r="14" spans="1:7">
      <c r="A14" s="6" t="s">
        <v>248</v>
      </c>
      <c r="B14" s="9">
        <v>12</v>
      </c>
      <c r="E14" s="6" t="s">
        <v>225</v>
      </c>
    </row>
    <row r="15" spans="1:7">
      <c r="A15" s="6" t="s">
        <v>173</v>
      </c>
      <c r="B15" s="9">
        <v>13</v>
      </c>
      <c r="E15" s="6" t="s">
        <v>226</v>
      </c>
    </row>
    <row r="16" spans="1:7">
      <c r="A16" s="6" t="s">
        <v>230</v>
      </c>
      <c r="B16" s="9">
        <v>14</v>
      </c>
      <c r="E16" s="6" t="s">
        <v>257</v>
      </c>
    </row>
    <row r="17" spans="1:7">
      <c r="A17" s="6" t="s">
        <v>187</v>
      </c>
      <c r="B17" s="9">
        <v>15</v>
      </c>
      <c r="E17" s="6" t="s">
        <v>258</v>
      </c>
    </row>
    <row r="18" spans="1:7">
      <c r="A18" s="6" t="s">
        <v>188</v>
      </c>
      <c r="B18" s="9">
        <v>16</v>
      </c>
      <c r="E18" s="6" t="s">
        <v>259</v>
      </c>
    </row>
    <row r="19" spans="1:7">
      <c r="A19" s="6" t="s">
        <v>163</v>
      </c>
      <c r="B19" s="9">
        <v>17</v>
      </c>
      <c r="E19" s="6" t="s">
        <v>175</v>
      </c>
    </row>
    <row r="20" spans="1:7">
      <c r="A20" s="6" t="s">
        <v>164</v>
      </c>
      <c r="B20" s="9">
        <v>18</v>
      </c>
      <c r="E20" s="6" t="s">
        <v>176</v>
      </c>
    </row>
    <row r="21" spans="1:7">
      <c r="A21" s="6" t="s">
        <v>165</v>
      </c>
      <c r="B21" s="9">
        <v>19</v>
      </c>
      <c r="E21" s="6" t="s">
        <v>269</v>
      </c>
    </row>
    <row r="22" spans="1:7">
      <c r="A22" s="6" t="s">
        <v>166</v>
      </c>
      <c r="B22" s="9">
        <v>20</v>
      </c>
      <c r="E22" s="6" t="s">
        <v>174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225</v>
      </c>
      <c r="B25" s="9">
        <v>1</v>
      </c>
    </row>
    <row r="26" spans="1:7">
      <c r="A26" s="6" t="s">
        <v>226</v>
      </c>
      <c r="B26" s="9">
        <v>2</v>
      </c>
    </row>
    <row r="27" spans="1:7">
      <c r="A27" s="6" t="s">
        <v>175</v>
      </c>
      <c r="B27" s="9">
        <v>3</v>
      </c>
    </row>
    <row r="28" spans="1:7">
      <c r="A28" s="6" t="s">
        <v>176</v>
      </c>
      <c r="B28" s="9">
        <v>4</v>
      </c>
    </row>
    <row r="29" spans="1:7">
      <c r="A29" s="6" t="s">
        <v>174</v>
      </c>
      <c r="B29" s="9">
        <v>5</v>
      </c>
    </row>
    <row r="30" spans="1:7">
      <c r="A30" s="6" t="s">
        <v>170</v>
      </c>
      <c r="B30" s="9">
        <v>6</v>
      </c>
    </row>
    <row r="31" spans="1:7">
      <c r="A31" s="6" t="s">
        <v>154</v>
      </c>
      <c r="B31" s="9">
        <v>7</v>
      </c>
    </row>
    <row r="32" spans="1:7">
      <c r="A32" s="6" t="s">
        <v>155</v>
      </c>
      <c r="B32" s="9">
        <v>8</v>
      </c>
    </row>
    <row r="33" spans="1:2">
      <c r="A33" s="6" t="s">
        <v>156</v>
      </c>
      <c r="B33" s="9">
        <v>9</v>
      </c>
    </row>
    <row r="34" spans="1:2">
      <c r="A34" s="6" t="s">
        <v>157</v>
      </c>
      <c r="B34" s="9">
        <v>10</v>
      </c>
    </row>
    <row r="35" spans="1:2">
      <c r="A35" s="6" t="s">
        <v>219</v>
      </c>
      <c r="B35" s="9">
        <v>11</v>
      </c>
    </row>
    <row r="36" spans="1:2">
      <c r="A36" s="6" t="s">
        <v>158</v>
      </c>
      <c r="B36" s="9">
        <v>12</v>
      </c>
    </row>
    <row r="37" spans="1:2">
      <c r="A37" s="6" t="s">
        <v>274</v>
      </c>
      <c r="B37" s="9">
        <v>13</v>
      </c>
    </row>
    <row r="38" spans="1:2">
      <c r="A38" s="6" t="s">
        <v>182</v>
      </c>
      <c r="B38" s="9">
        <v>14</v>
      </c>
    </row>
    <row r="39" spans="1:2">
      <c r="A39" s="6" t="s">
        <v>162</v>
      </c>
      <c r="B39" s="9">
        <v>15</v>
      </c>
    </row>
    <row r="40" spans="1:2">
      <c r="A40" s="6" t="s">
        <v>231</v>
      </c>
      <c r="B40" s="9">
        <v>16</v>
      </c>
    </row>
    <row r="41" spans="1:2">
      <c r="A41" s="6" t="s">
        <v>232</v>
      </c>
      <c r="B41" s="9">
        <v>17</v>
      </c>
    </row>
    <row r="42" spans="1:2">
      <c r="A42" s="6" t="s">
        <v>229</v>
      </c>
      <c r="B42" s="9">
        <v>18</v>
      </c>
    </row>
    <row r="43" spans="1:2">
      <c r="A43" s="6" t="s">
        <v>172</v>
      </c>
      <c r="B43" s="9">
        <v>19</v>
      </c>
    </row>
    <row r="44" spans="1:2">
      <c r="A44" s="6" t="s">
        <v>228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BB75-BBBF-4F7D-925B-4C785E71BD36}">
  <dimension ref="A1:M96"/>
  <sheetViews>
    <sheetView tabSelected="1" zoomScale="115" zoomScaleNormal="115" workbookViewId="0">
      <pane ySplit="1" topLeftCell="A92" activePane="bottomLeft" state="frozen"/>
      <selection pane="bottomLeft" activeCell="M95" sqref="M95"/>
    </sheetView>
  </sheetViews>
  <sheetFormatPr baseColWidth="10" defaultRowHeight="15"/>
  <cols>
    <col min="1" max="1" width="22.28515625" customWidth="1"/>
    <col min="2" max="2" width="30.140625" customWidth="1"/>
    <col min="3" max="3" width="34" customWidth="1"/>
    <col min="6" max="6" width="13.7109375" customWidth="1"/>
  </cols>
  <sheetData>
    <row r="1" spans="1:13">
      <c r="A1" s="1" t="s">
        <v>0</v>
      </c>
      <c r="B1" s="1" t="s">
        <v>1</v>
      </c>
      <c r="C1" s="1"/>
      <c r="D1" s="1"/>
      <c r="E1" s="1" t="s">
        <v>5</v>
      </c>
      <c r="F1" s="1" t="s">
        <v>15</v>
      </c>
      <c r="G1" s="1" t="s">
        <v>6</v>
      </c>
      <c r="H1" s="1" t="s">
        <v>7</v>
      </c>
      <c r="I1" s="1" t="s">
        <v>151</v>
      </c>
      <c r="J1" s="1" t="s">
        <v>150</v>
      </c>
      <c r="K1" s="1"/>
      <c r="L1" s="1"/>
      <c r="M1" s="1"/>
    </row>
    <row r="2" spans="1:13">
      <c r="A2" s="8" t="s">
        <v>16</v>
      </c>
      <c r="B2" s="8" t="s">
        <v>17</v>
      </c>
      <c r="C2" t="str">
        <f>A2&amp;" "&amp;B2</f>
        <v>JOSE AGUAYO ARJONA</v>
      </c>
      <c r="E2" s="7"/>
      <c r="F2" s="7"/>
      <c r="G2" s="7"/>
      <c r="H2" s="7"/>
      <c r="I2" s="5">
        <f>$M$9+$M$13+$M$21+$M$22</f>
        <v>2</v>
      </c>
      <c r="J2" s="7"/>
    </row>
    <row r="3" spans="1:13">
      <c r="A3" s="8" t="s">
        <v>18</v>
      </c>
      <c r="B3" s="8" t="s">
        <v>19</v>
      </c>
      <c r="C3" t="str">
        <f t="shared" ref="C3:C80" si="0">A3&amp;" "&amp;B3</f>
        <v>GABRIEL ALBERTUZ ALABARCE</v>
      </c>
      <c r="E3" s="5">
        <f>$M$4+$M$6+$M$10+$M$14+$M$16+$M$23+$M$25+$M$27</f>
        <v>7</v>
      </c>
      <c r="F3" s="7"/>
      <c r="G3" s="5">
        <f>$M$4+$M$10+$M$16+$M$23+$M$27</f>
        <v>4</v>
      </c>
      <c r="H3" s="5">
        <f>$M$7+$M$9+$M$11+$M$17+$M$21+$M$22</f>
        <v>3</v>
      </c>
      <c r="I3" s="7"/>
      <c r="J3" s="7"/>
    </row>
    <row r="4" spans="1:13">
      <c r="A4" s="8" t="s">
        <v>20</v>
      </c>
      <c r="B4" s="8" t="s">
        <v>21</v>
      </c>
      <c r="C4" t="str">
        <f t="shared" si="0"/>
        <v>LUCAS ALJARILLA SANCHEZ</v>
      </c>
      <c r="E4" s="5">
        <f>$M$4+$M$6+$M$10+$M$14+$M$16+$M$23+$M$25+$M$27</f>
        <v>7</v>
      </c>
      <c r="F4" s="5"/>
      <c r="G4" s="5">
        <f>$M$4+$M$10+$M$16+$M$23+$M$27</f>
        <v>4</v>
      </c>
      <c r="H4" s="5">
        <f>$M$5+$M$9+$M$13+$M$19+$M$24</f>
        <v>3</v>
      </c>
      <c r="I4" s="5">
        <f>$M$5+$M$13+$M$19</f>
        <v>2</v>
      </c>
      <c r="J4" s="7"/>
      <c r="L4" s="4">
        <v>44110</v>
      </c>
      <c r="M4">
        <v>1</v>
      </c>
    </row>
    <row r="5" spans="1:13">
      <c r="A5" s="8" t="s">
        <v>22</v>
      </c>
      <c r="B5" s="8" t="s">
        <v>23</v>
      </c>
      <c r="C5" t="str">
        <f t="shared" si="0"/>
        <v>ALVARO ANDRES MARTINEZ</v>
      </c>
      <c r="E5" s="7"/>
      <c r="F5" s="5"/>
      <c r="G5" s="5">
        <f>$M$6+$M$12+$M$20+$M$23</f>
        <v>3</v>
      </c>
      <c r="H5" s="5">
        <f>$M$5+$M$9+$M$13+$M$19+$M$24</f>
        <v>3</v>
      </c>
      <c r="I5" s="5">
        <f>$M$5+$M$13+$M$19</f>
        <v>2</v>
      </c>
      <c r="J5" s="7"/>
      <c r="L5" s="4">
        <v>44113</v>
      </c>
      <c r="M5">
        <v>1</v>
      </c>
    </row>
    <row r="6" spans="1:13">
      <c r="A6" s="8" t="s">
        <v>24</v>
      </c>
      <c r="B6" s="8" t="s">
        <v>25</v>
      </c>
      <c r="C6" t="str">
        <f t="shared" si="0"/>
        <v>EDUARDO ARROYO GALAN</v>
      </c>
      <c r="E6" s="5">
        <f>$M$4+$M$6+$M$10+$M$14+$M$16+$M$23+$M$25+$M$27</f>
        <v>7</v>
      </c>
      <c r="F6" s="7"/>
      <c r="G6" s="5">
        <f>$M$4+$M$10+$M$16+$M$23+$M$27</f>
        <v>4</v>
      </c>
      <c r="H6" s="5">
        <f>$M$5+$M$9+$M$13+$M$19+$M$24</f>
        <v>3</v>
      </c>
      <c r="I6" s="5">
        <f>$M$5+$M$13+$M$19</f>
        <v>2</v>
      </c>
      <c r="J6" s="5"/>
      <c r="L6" s="4">
        <v>44117</v>
      </c>
      <c r="M6">
        <v>1</v>
      </c>
    </row>
    <row r="7" spans="1:13">
      <c r="A7" s="8" t="s">
        <v>26</v>
      </c>
      <c r="B7" s="8" t="s">
        <v>27</v>
      </c>
      <c r="C7" t="str">
        <f t="shared" si="0"/>
        <v>ANGEL BRAVO SAENZ</v>
      </c>
      <c r="E7" s="5">
        <f>$M$4+$M$6+$M$8+$M$12+$M$14+$M$20+$M$23+$M$25+$M$27</f>
        <v>7</v>
      </c>
      <c r="F7" s="7"/>
      <c r="G7" s="7"/>
      <c r="H7" s="5">
        <f>$M$5+$M$9+$M$13+$M$19+$M$24</f>
        <v>3</v>
      </c>
      <c r="I7" s="5">
        <f>$M$5+$M$9+$M$19</f>
        <v>2</v>
      </c>
      <c r="J7" s="7"/>
      <c r="L7" s="4">
        <v>44120</v>
      </c>
      <c r="M7">
        <v>0</v>
      </c>
    </row>
    <row r="8" spans="1:13">
      <c r="A8" s="8" t="s">
        <v>28</v>
      </c>
      <c r="B8" s="8" t="s">
        <v>29</v>
      </c>
      <c r="C8" t="str">
        <f t="shared" si="0"/>
        <v>LOURDES CALLE LOPEZ</v>
      </c>
      <c r="E8" s="7"/>
      <c r="F8" s="7"/>
      <c r="G8" s="7"/>
      <c r="H8" s="7"/>
      <c r="I8" s="7"/>
      <c r="J8" s="5"/>
      <c r="L8" s="4">
        <v>44124</v>
      </c>
      <c r="M8">
        <v>0</v>
      </c>
    </row>
    <row r="9" spans="1:13">
      <c r="A9" s="8" t="s">
        <v>194</v>
      </c>
      <c r="B9" s="8" t="s">
        <v>195</v>
      </c>
      <c r="C9" t="str">
        <f t="shared" si="0"/>
        <v>RUBEN CALVENTE PEREZ</v>
      </c>
      <c r="E9" s="5">
        <f>$M$6+$M$8+$M$10+$M$14+$M$16+$M$20+$M$23+$M$25+$M$27</f>
        <v>7</v>
      </c>
      <c r="F9" s="7"/>
      <c r="G9" s="5">
        <f>$M$6+$M$10+$M$16+$M$20+$M$27</f>
        <v>4</v>
      </c>
      <c r="H9" s="5">
        <f>$M$7+$M$9+$M$13+$M$19+$M$21+$M$24</f>
        <v>3</v>
      </c>
      <c r="I9" s="5">
        <f>$M$7+$M$9+$M$19+$M$21</f>
        <v>2</v>
      </c>
      <c r="J9" s="7"/>
      <c r="L9" s="4">
        <v>44127</v>
      </c>
      <c r="M9">
        <v>0</v>
      </c>
    </row>
    <row r="10" spans="1:13">
      <c r="A10" s="8" t="s">
        <v>30</v>
      </c>
      <c r="B10" s="8" t="s">
        <v>31</v>
      </c>
      <c r="C10" t="str">
        <f t="shared" si="0"/>
        <v>ANABEL CARDENAS RUIZ</v>
      </c>
      <c r="E10" s="5">
        <f>$M$4+$M$6+$M$8+$M$12+$M$14+$M$20+$M$23+$M$25+$M$27</f>
        <v>7</v>
      </c>
      <c r="F10" s="7"/>
      <c r="G10" s="7"/>
      <c r="H10" s="7"/>
      <c r="I10" s="5">
        <f>$M$7+$M$13+$M$21+$M$22</f>
        <v>2</v>
      </c>
      <c r="J10" s="5"/>
      <c r="L10" s="4">
        <v>44131</v>
      </c>
      <c r="M10">
        <v>0</v>
      </c>
    </row>
    <row r="11" spans="1:13">
      <c r="A11" s="8" t="s">
        <v>32</v>
      </c>
      <c r="B11" s="8" t="s">
        <v>33</v>
      </c>
      <c r="C11" t="str">
        <f t="shared" si="0"/>
        <v>ANGELA CARMONA GARCIA</v>
      </c>
      <c r="E11" s="5">
        <f>$M$4+$M$6+$M$8+$M$14+$M$16+$M$23+$M$27</f>
        <v>6</v>
      </c>
      <c r="F11" s="7"/>
      <c r="G11" s="7"/>
      <c r="H11" s="7"/>
      <c r="I11" s="5">
        <f>$M$9+$M$13+$M$21+$M$22</f>
        <v>2</v>
      </c>
      <c r="J11" s="7"/>
      <c r="L11" s="4">
        <v>44134</v>
      </c>
      <c r="M11">
        <v>0</v>
      </c>
    </row>
    <row r="12" spans="1:13">
      <c r="A12" s="8" t="s">
        <v>34</v>
      </c>
      <c r="B12" s="8" t="s">
        <v>35</v>
      </c>
      <c r="C12" t="str">
        <f>A12&amp;" "&amp;B12</f>
        <v>ANA CARMONA LOPEZ</v>
      </c>
      <c r="E12" s="7"/>
      <c r="F12" s="7"/>
      <c r="G12" s="5">
        <f>$M$6+$M$12+$M$20+$M$23</f>
        <v>3</v>
      </c>
      <c r="H12" s="7"/>
      <c r="I12" s="7"/>
      <c r="J12" s="7"/>
      <c r="L12" s="4">
        <v>44138</v>
      </c>
      <c r="M12">
        <v>0</v>
      </c>
    </row>
    <row r="13" spans="1:13">
      <c r="A13" s="8" t="s">
        <v>196</v>
      </c>
      <c r="B13" s="8" t="s">
        <v>197</v>
      </c>
      <c r="C13" t="str">
        <f t="shared" si="0"/>
        <v>RAFAEL CARLOS CARRILLO VALLEJO</v>
      </c>
      <c r="E13" s="5">
        <f>$M$6+$M$8+$M$10+$M$14+$M$16+$M$20+$M$27</f>
        <v>5</v>
      </c>
      <c r="F13" s="5"/>
      <c r="G13" s="5">
        <f>$M$6+$M$10+$M$16+$M$20</f>
        <v>3</v>
      </c>
      <c r="H13" s="5">
        <f>$M$7+$M$9+$M$13+$M$19+$M$21+$M$22+$M$24</f>
        <v>4</v>
      </c>
      <c r="I13" s="5">
        <f>$M$7+$M$9+$M$19+$M$22</f>
        <v>2</v>
      </c>
      <c r="J13" s="7"/>
      <c r="L13" s="4">
        <v>44141</v>
      </c>
      <c r="M13">
        <v>0</v>
      </c>
    </row>
    <row r="14" spans="1:13">
      <c r="A14" s="8" t="s">
        <v>198</v>
      </c>
      <c r="B14" s="8" t="s">
        <v>197</v>
      </c>
      <c r="C14" t="str">
        <f t="shared" si="0"/>
        <v>RUBEN JESUS CARRILLO VALLEJO</v>
      </c>
      <c r="E14" s="5">
        <f>$M$6+$M$8+$M$10+$M$14+$M$16+$M$20+$M$27</f>
        <v>5</v>
      </c>
      <c r="F14" s="5"/>
      <c r="G14" s="5">
        <f>$M$6+$M$10+$M$16+$M$20</f>
        <v>3</v>
      </c>
      <c r="H14" s="5">
        <f>$M$7+$M$9+$M$11+$M$19+$M$21+$M$22+$M$24</f>
        <v>4</v>
      </c>
      <c r="I14" s="5">
        <f>$M$7+$M$9+$M$19+$M$22</f>
        <v>2</v>
      </c>
      <c r="J14" s="7"/>
      <c r="L14" s="4">
        <v>44145</v>
      </c>
      <c r="M14">
        <v>1</v>
      </c>
    </row>
    <row r="15" spans="1:13">
      <c r="A15" s="8" t="s">
        <v>36</v>
      </c>
      <c r="B15" s="8" t="s">
        <v>37</v>
      </c>
      <c r="C15" t="str">
        <f t="shared" si="0"/>
        <v>JUAN CARRION CAPITAN</v>
      </c>
      <c r="E15" s="5">
        <f>$M$4+$M$6+$M$8+$M$12+$M$14+$M$20+$M$23+$M$25+$M$27</f>
        <v>7</v>
      </c>
      <c r="F15" s="7"/>
      <c r="G15" s="7"/>
      <c r="H15" s="7"/>
      <c r="I15" s="7"/>
      <c r="J15" s="7"/>
      <c r="L15" s="4">
        <v>44148</v>
      </c>
      <c r="M15" s="11" t="s">
        <v>271</v>
      </c>
    </row>
    <row r="16" spans="1:13">
      <c r="A16" s="8" t="s">
        <v>199</v>
      </c>
      <c r="B16" s="8" t="s">
        <v>200</v>
      </c>
      <c r="C16" t="str">
        <f t="shared" si="0"/>
        <v>NATALIA CASADO PELAYO</v>
      </c>
      <c r="E16" s="5">
        <f>$M$6+$M$8+$M$10+$M$12+$M$14+$M$20+$M$23+$M$23+$M$25+$M$27</f>
        <v>7</v>
      </c>
      <c r="F16" s="7"/>
      <c r="G16" s="7"/>
      <c r="H16" s="7"/>
      <c r="I16" s="7"/>
      <c r="J16" s="7"/>
      <c r="L16" s="4">
        <v>44152</v>
      </c>
      <c r="M16">
        <v>1</v>
      </c>
    </row>
    <row r="17" spans="1:13">
      <c r="A17" s="8" t="s">
        <v>148</v>
      </c>
      <c r="B17" s="8" t="s">
        <v>201</v>
      </c>
      <c r="C17" t="str">
        <f t="shared" si="0"/>
        <v>MIGUEL ANGEL CASIMIRO ARTES</v>
      </c>
      <c r="E17" s="7"/>
      <c r="F17" s="5"/>
      <c r="G17" s="7"/>
      <c r="H17" s="7"/>
      <c r="I17" s="7"/>
      <c r="J17" s="7"/>
      <c r="L17" s="4">
        <v>44155</v>
      </c>
      <c r="M17">
        <v>1</v>
      </c>
    </row>
    <row r="18" spans="1:13">
      <c r="A18" s="8" t="s">
        <v>38</v>
      </c>
      <c r="B18" s="8" t="s">
        <v>39</v>
      </c>
      <c r="C18" t="str">
        <f t="shared" si="0"/>
        <v>RICARDO CHACON LEYVA</v>
      </c>
      <c r="E18" s="5">
        <f>$M$4+$M$6+$M$8+$M$12+$M$14+$M$20+$M$23+$M$25+$M$27</f>
        <v>7</v>
      </c>
      <c r="F18" s="7"/>
      <c r="G18" s="7"/>
      <c r="H18" s="7"/>
      <c r="I18" s="5">
        <f>$M$9+$M$13+$M$21+$M$22</f>
        <v>2</v>
      </c>
      <c r="J18" s="7"/>
      <c r="L18" s="4">
        <v>44159</v>
      </c>
      <c r="M18">
        <v>1</v>
      </c>
    </row>
    <row r="19" spans="1:13">
      <c r="A19" s="8" t="s">
        <v>40</v>
      </c>
      <c r="B19" s="8" t="s">
        <v>41</v>
      </c>
      <c r="C19" t="str">
        <f t="shared" si="0"/>
        <v>ROCIO COLMENERO HERNANDEZ</v>
      </c>
      <c r="E19" s="7"/>
      <c r="F19" s="5"/>
      <c r="G19" s="5">
        <f>$M$6+$M$12+$M$18+$M$23</f>
        <v>3</v>
      </c>
      <c r="H19" s="5">
        <f>$M$5+$M$9+$M$11+$M$19+$M$24+$M$26</f>
        <v>4</v>
      </c>
      <c r="I19" s="5">
        <f>$M$5+$M$9+$M$19+$M$26</f>
        <v>3</v>
      </c>
      <c r="J19" s="7"/>
      <c r="L19" s="4">
        <v>44162</v>
      </c>
      <c r="M19">
        <v>1</v>
      </c>
    </row>
    <row r="20" spans="1:13">
      <c r="A20" s="8" t="s">
        <v>42</v>
      </c>
      <c r="B20" s="8" t="s">
        <v>43</v>
      </c>
      <c r="C20" t="str">
        <f t="shared" si="0"/>
        <v>FRANCISCO JAVIER CONTRERAS GIRON</v>
      </c>
      <c r="E20" s="5">
        <f>$M$4+$M$6+$M$8+$M$14+$M$16+$M$20+$M$25+$M$27</f>
        <v>7</v>
      </c>
      <c r="F20" s="7"/>
      <c r="G20" s="5">
        <f>$M$4+$M$14+$M$16</f>
        <v>3</v>
      </c>
      <c r="H20" s="5">
        <f>$M$5+$M$9+$M$13+$M$19+$M$24+$M$26</f>
        <v>4</v>
      </c>
      <c r="I20" s="5">
        <f>$M$5+$M$9+$M$19+$M$26</f>
        <v>3</v>
      </c>
      <c r="J20" s="5"/>
      <c r="L20" s="4">
        <v>44166</v>
      </c>
      <c r="M20">
        <v>1</v>
      </c>
    </row>
    <row r="21" spans="1:13">
      <c r="A21" s="8" t="s">
        <v>22</v>
      </c>
      <c r="B21" s="8" t="s">
        <v>44</v>
      </c>
      <c r="C21" t="str">
        <f t="shared" si="0"/>
        <v>ALVARO CRUZ SANCHEZ</v>
      </c>
      <c r="E21" s="7"/>
      <c r="F21" s="7"/>
      <c r="G21" s="7"/>
      <c r="H21" s="7"/>
      <c r="I21" s="5">
        <f>$M$9+$M$13+$M$21+$M$22</f>
        <v>2</v>
      </c>
      <c r="J21" s="7"/>
      <c r="L21" s="4">
        <v>44169</v>
      </c>
      <c r="M21">
        <v>1</v>
      </c>
    </row>
    <row r="22" spans="1:13">
      <c r="A22" s="8" t="s">
        <v>45</v>
      </c>
      <c r="B22" s="8" t="s">
        <v>46</v>
      </c>
      <c r="C22" t="str">
        <f t="shared" si="0"/>
        <v>JUAN JOSE DE LA HOZ GÓMEZ</v>
      </c>
      <c r="E22" s="7"/>
      <c r="F22" s="7"/>
      <c r="G22" s="5">
        <f>$M$6+$M$12+$M$18+$M$25</f>
        <v>3</v>
      </c>
      <c r="H22" s="7"/>
      <c r="I22" s="7"/>
      <c r="J22" s="7"/>
      <c r="L22" s="4">
        <v>44176</v>
      </c>
      <c r="M22">
        <v>1</v>
      </c>
    </row>
    <row r="23" spans="1:13">
      <c r="A23" s="8" t="s">
        <v>47</v>
      </c>
      <c r="B23" s="8" t="s">
        <v>48</v>
      </c>
      <c r="C23" t="str">
        <f t="shared" si="0"/>
        <v>AFRICA DE LA ROSA SUAREZ</v>
      </c>
      <c r="E23" s="5">
        <f>$M$4+$M$6+$M$10+$M$14+$M$16+$M$23+$M$25+$M$27</f>
        <v>7</v>
      </c>
      <c r="F23" s="7"/>
      <c r="G23" s="5">
        <f>$M$4+$M$10+$M$16+$M$23+$M$27</f>
        <v>4</v>
      </c>
      <c r="H23" s="5">
        <f>$M$5+$M$9+$M$13+$M$19+$M$24+$M$26</f>
        <v>4</v>
      </c>
      <c r="I23" s="5">
        <f>$M$5+$M$13+$M$19+$M$26</f>
        <v>3</v>
      </c>
      <c r="J23" s="7"/>
      <c r="L23" s="4">
        <v>44180</v>
      </c>
      <c r="M23">
        <v>1</v>
      </c>
    </row>
    <row r="24" spans="1:13">
      <c r="A24" s="8" t="s">
        <v>202</v>
      </c>
      <c r="B24" s="8" t="s">
        <v>203</v>
      </c>
      <c r="C24" t="str">
        <f t="shared" si="0"/>
        <v>FERNANDO IVAN ESCAMILLA ROCA</v>
      </c>
      <c r="E24" s="5">
        <f>$M$4+$M$6+$M$8+$M$12+$M$14+$M$20+$M$23+$M$25</f>
        <v>6</v>
      </c>
      <c r="F24" s="7"/>
      <c r="G24" s="7"/>
      <c r="H24" s="7"/>
      <c r="I24" s="7"/>
      <c r="J24" s="7"/>
      <c r="L24" s="4">
        <v>44183</v>
      </c>
      <c r="M24">
        <v>1</v>
      </c>
    </row>
    <row r="25" spans="1:13">
      <c r="A25" s="8" t="s">
        <v>49</v>
      </c>
      <c r="B25" s="8" t="s">
        <v>50</v>
      </c>
      <c r="C25" t="str">
        <f t="shared" si="0"/>
        <v>PATRICIA ESTEBAN ZUBILLAGA</v>
      </c>
      <c r="E25" s="7"/>
      <c r="F25" s="7"/>
      <c r="G25" s="7"/>
      <c r="H25" s="7"/>
      <c r="I25" s="7"/>
      <c r="J25" s="5"/>
      <c r="L25" s="4">
        <v>44187</v>
      </c>
      <c r="M25">
        <v>1</v>
      </c>
    </row>
    <row r="26" spans="1:13">
      <c r="A26" s="8" t="s">
        <v>51</v>
      </c>
      <c r="B26" s="8" t="s">
        <v>52</v>
      </c>
      <c r="C26" t="str">
        <f t="shared" si="0"/>
        <v>AMANDA ESTELA FIGUEREDO</v>
      </c>
      <c r="E26" s="5">
        <f>$M$4+$M$6+$M$10+$M$14+$M$16+$M$23+$M$25+$M$27</f>
        <v>7</v>
      </c>
      <c r="F26" s="7"/>
      <c r="G26" s="5">
        <f>$M$4+$M$10+$M$14+$M$23+$M$27</f>
        <v>4</v>
      </c>
      <c r="H26" s="5">
        <f>$M$5+$M$9+$M$13+$M$19+$M$24</f>
        <v>3</v>
      </c>
      <c r="I26" s="5">
        <f>$M$5+$M$13+$M$19+$M$24</f>
        <v>3</v>
      </c>
      <c r="J26" s="7"/>
      <c r="L26" s="4">
        <v>43838</v>
      </c>
      <c r="M26">
        <v>1</v>
      </c>
    </row>
    <row r="27" spans="1:13">
      <c r="A27" s="8" t="s">
        <v>53</v>
      </c>
      <c r="B27" s="8" t="s">
        <v>54</v>
      </c>
      <c r="C27" t="str">
        <f t="shared" si="0"/>
        <v>LUIS PABLO GALLEGO SALIDO</v>
      </c>
      <c r="E27" s="5">
        <f>$M$4+$M$6+$M$8+$M$12+$M$14+$M$18+$M$23+$M$25+$M$27</f>
        <v>7</v>
      </c>
      <c r="F27" s="7"/>
      <c r="G27" s="7"/>
      <c r="H27" s="7"/>
      <c r="I27" s="7"/>
      <c r="J27" s="7"/>
      <c r="L27" s="4">
        <v>43842</v>
      </c>
      <c r="M27">
        <v>1</v>
      </c>
    </row>
    <row r="28" spans="1:13">
      <c r="A28" s="8" t="s">
        <v>204</v>
      </c>
      <c r="B28" s="8" t="s">
        <v>205</v>
      </c>
      <c r="C28" t="str">
        <f t="shared" si="0"/>
        <v>DAVID GARCIA CONEJERO</v>
      </c>
      <c r="E28" s="5">
        <f>$M$6+$M$8+$M$10+$M$12+$M$14+$M$20+$M$23+$M$25+$M$27</f>
        <v>6</v>
      </c>
      <c r="F28" s="7"/>
      <c r="G28" s="7"/>
      <c r="H28" s="7"/>
      <c r="I28" s="7"/>
      <c r="J28" s="7"/>
    </row>
    <row r="29" spans="1:13">
      <c r="A29" s="8" t="s">
        <v>206</v>
      </c>
      <c r="B29" s="8" t="s">
        <v>207</v>
      </c>
      <c r="C29" t="str">
        <f t="shared" si="0"/>
        <v>INMACULADA CONCEPCION GARCIA PEREZ</v>
      </c>
      <c r="E29" s="5">
        <f>$M$6+$M$8+$M$10+$M$12+$M$14+$M$18+$M$20+$M$23+$M$25</f>
        <v>6</v>
      </c>
      <c r="F29" s="7"/>
      <c r="G29" s="7"/>
      <c r="H29" s="7"/>
      <c r="I29" s="5">
        <f>$M$9+$M$17+$M$22</f>
        <v>2</v>
      </c>
      <c r="J29" s="7"/>
    </row>
    <row r="30" spans="1:13">
      <c r="A30" s="8" t="s">
        <v>55</v>
      </c>
      <c r="B30" s="8" t="s">
        <v>56</v>
      </c>
      <c r="C30" t="str">
        <f t="shared" si="0"/>
        <v>MIGUEL GIJON JIMENEZ</v>
      </c>
      <c r="E30" s="7"/>
      <c r="F30" s="5"/>
      <c r="G30" s="7"/>
      <c r="H30" s="5">
        <f>$M$5+$M$9+$M$13+$M$19+$M$24</f>
        <v>3</v>
      </c>
      <c r="I30" s="5">
        <f>$M$5+$M$13+$M$19+$M$24</f>
        <v>3</v>
      </c>
      <c r="J30" s="7"/>
    </row>
    <row r="31" spans="1:13">
      <c r="A31" s="8" t="s">
        <v>57</v>
      </c>
      <c r="B31" s="8" t="s">
        <v>58</v>
      </c>
      <c r="C31" t="str">
        <f t="shared" si="0"/>
        <v>SANDRA GISBERT CREMADES</v>
      </c>
      <c r="E31" s="5">
        <f>$M$4+$M$8+$M$10+$M$14+$M$16+$M$23+$M$25+$M$27</f>
        <v>6</v>
      </c>
      <c r="F31" s="7"/>
      <c r="G31" s="5">
        <f>$M$4+$M$10+$M$14+$M$27</f>
        <v>3</v>
      </c>
      <c r="H31" s="5">
        <f>$M$5+$M$9+$M$13+$M$19+$M$24</f>
        <v>3</v>
      </c>
      <c r="I31" s="5">
        <f>$M$5+$M$13+$M$19+$M$24</f>
        <v>3</v>
      </c>
      <c r="J31" s="5"/>
    </row>
    <row r="32" spans="1:13">
      <c r="A32" s="8" t="s">
        <v>49</v>
      </c>
      <c r="B32" s="8" t="s">
        <v>208</v>
      </c>
      <c r="C32" t="str">
        <f t="shared" si="0"/>
        <v>PATRICIA GONZALEZ CUERVA</v>
      </c>
      <c r="E32" s="7"/>
      <c r="F32" s="7"/>
      <c r="G32" s="7"/>
      <c r="H32" s="7"/>
      <c r="I32" s="5">
        <f>$M$9+$M$17+$M$22</f>
        <v>2</v>
      </c>
      <c r="J32" s="7"/>
      <c r="L32" s="4"/>
    </row>
    <row r="33" spans="1:10">
      <c r="A33" s="8" t="s">
        <v>57</v>
      </c>
      <c r="B33" s="8" t="s">
        <v>59</v>
      </c>
      <c r="C33" t="str">
        <f t="shared" si="0"/>
        <v>SANDRA GUERRERO ORTIZ</v>
      </c>
      <c r="E33" s="5">
        <f>$M$4+$M$8+$M$10+$M$14+$M$16+$M$18+$M$25+$M$27</f>
        <v>6</v>
      </c>
      <c r="G33" s="5">
        <f>$M$4+$M$10+$M$14+$M$27</f>
        <v>3</v>
      </c>
      <c r="H33" s="7"/>
      <c r="I33" s="5">
        <f>$M$9+$M$17+$M$22</f>
        <v>2</v>
      </c>
      <c r="J33" s="7"/>
    </row>
    <row r="34" spans="1:10">
      <c r="A34" s="8" t="s">
        <v>60</v>
      </c>
      <c r="B34" s="8" t="s">
        <v>61</v>
      </c>
      <c r="C34" t="str">
        <f t="shared" si="0"/>
        <v>ANTONIO JOSE HEREDIA FERNANDEZ</v>
      </c>
      <c r="E34" s="7"/>
      <c r="F34" s="7"/>
      <c r="G34" s="5">
        <f>$M$6+$M$12+$M$18+$M$25</f>
        <v>3</v>
      </c>
      <c r="H34" s="7"/>
      <c r="I34" s="7"/>
      <c r="J34" s="7"/>
    </row>
    <row r="35" spans="1:10">
      <c r="A35" s="8" t="s">
        <v>62</v>
      </c>
      <c r="B35" s="8" t="s">
        <v>63</v>
      </c>
      <c r="C35" t="str">
        <f t="shared" si="0"/>
        <v>NEREA IBAÑEZ DEL RIO</v>
      </c>
      <c r="E35" s="5">
        <f>$M$4+$M$8+$M$10+$M$14+$M$16+$M$18+$M$23+$M$25+$M$27</f>
        <v>7</v>
      </c>
      <c r="F35" s="7"/>
      <c r="G35" s="5">
        <f>$M$4+$M$10+$M$14+$M$23+$M$27</f>
        <v>4</v>
      </c>
      <c r="H35" s="5">
        <f>$M$5+$M$9+$M$13+$M$19+$M$24</f>
        <v>3</v>
      </c>
      <c r="I35" s="5">
        <f>$M$5+$M$13+$M$19+$M$24</f>
        <v>3</v>
      </c>
      <c r="J35" s="7"/>
    </row>
    <row r="36" spans="1:10">
      <c r="A36" s="8" t="s">
        <v>64</v>
      </c>
      <c r="B36" s="8" t="s">
        <v>65</v>
      </c>
      <c r="C36" t="str">
        <f t="shared" si="0"/>
        <v>SILVIA IBAÑEZ SANCHEZ</v>
      </c>
      <c r="E36" s="7"/>
      <c r="F36" s="7"/>
      <c r="G36" s="5">
        <f>$M$6+$M$12+$M$18+$M$25</f>
        <v>3</v>
      </c>
      <c r="H36" s="7"/>
      <c r="I36" s="5">
        <f>$M$9+$M$17+$M$22</f>
        <v>2</v>
      </c>
      <c r="J36" s="7"/>
    </row>
    <row r="37" spans="1:10">
      <c r="A37" s="8" t="s">
        <v>66</v>
      </c>
      <c r="B37" s="8" t="s">
        <v>67</v>
      </c>
      <c r="C37" t="str">
        <f t="shared" si="0"/>
        <v>MIRIAN JAEN MELERO</v>
      </c>
      <c r="E37" s="5">
        <f>$M$4+$M$8+$M$10+$M$14+$M$16+$M$18+$M$23+$M$25</f>
        <v>6</v>
      </c>
      <c r="F37" s="7"/>
      <c r="G37" s="5">
        <f>$M$4+$M$10+$M$14+$M$23</f>
        <v>3</v>
      </c>
      <c r="H37" s="7"/>
      <c r="I37" s="5">
        <f>$M$9+$M$17+$M$22</f>
        <v>2</v>
      </c>
      <c r="J37" s="5"/>
    </row>
    <row r="38" spans="1:10">
      <c r="A38" s="8" t="s">
        <v>26</v>
      </c>
      <c r="B38" s="8" t="s">
        <v>68</v>
      </c>
      <c r="C38" t="str">
        <f t="shared" si="0"/>
        <v>ANGEL JIMENEZ ALUMBREROS</v>
      </c>
      <c r="E38" s="7"/>
      <c r="F38" s="7"/>
      <c r="G38" s="5">
        <f>$M$6+$M$12+$M$18+$M$25</f>
        <v>3</v>
      </c>
      <c r="H38" s="7"/>
      <c r="I38" s="7"/>
      <c r="J38" s="7"/>
    </row>
    <row r="39" spans="1:10">
      <c r="A39" s="8" t="s">
        <v>69</v>
      </c>
      <c r="B39" s="8" t="s">
        <v>70</v>
      </c>
      <c r="C39" t="str">
        <f t="shared" si="0"/>
        <v>MARTA JIMENEZ ZAMORANO</v>
      </c>
      <c r="E39" s="5">
        <f>$M$4+$M$6+$M$10+$M$12+$M$14+$M$18+$M$20+$M$25</f>
        <v>6</v>
      </c>
      <c r="F39" s="7"/>
      <c r="G39" s="7"/>
      <c r="H39" s="7"/>
      <c r="I39" s="7"/>
      <c r="J39" s="7"/>
    </row>
    <row r="40" spans="1:10">
      <c r="A40" s="8" t="s">
        <v>71</v>
      </c>
      <c r="B40" s="8" t="s">
        <v>72</v>
      </c>
      <c r="C40" t="str">
        <f t="shared" si="0"/>
        <v>PABLO PEDRO JURADO BASCON</v>
      </c>
      <c r="E40" s="5">
        <f>$M$4+$M$8+$M$10+$M$14+$M$18+$M$23+$M$27</f>
        <v>5</v>
      </c>
      <c r="F40" s="5"/>
      <c r="G40" s="5">
        <f>$M$4+$M$10+$M$14+$M$18+$M$23</f>
        <v>4</v>
      </c>
      <c r="H40" s="5">
        <f>$M$5+$M$9+$M$13+$M$19+$M$24</f>
        <v>3</v>
      </c>
      <c r="I40" s="5">
        <f>$M$5+$M$13+$M$19+$M$24</f>
        <v>3</v>
      </c>
      <c r="J40" s="7"/>
    </row>
    <row r="41" spans="1:10">
      <c r="A41" s="8" t="s">
        <v>209</v>
      </c>
      <c r="B41" s="8" t="s">
        <v>210</v>
      </c>
      <c r="C41" t="str">
        <f t="shared" si="0"/>
        <v>PAPILLON LEA</v>
      </c>
      <c r="E41" s="5">
        <f>$M$6+$M$8+$M$12+$M$14+$M$18+$M$20+$M$23+$M$25</f>
        <v>6</v>
      </c>
      <c r="F41" s="5"/>
      <c r="G41" s="7"/>
      <c r="H41" s="7"/>
      <c r="I41" s="7"/>
      <c r="J41" s="7"/>
    </row>
    <row r="42" spans="1:10">
      <c r="A42" s="8" t="s">
        <v>135</v>
      </c>
      <c r="B42" s="8" t="s">
        <v>211</v>
      </c>
      <c r="C42" t="str">
        <f t="shared" si="0"/>
        <v>ANDREA LEIVA GARCIA</v>
      </c>
      <c r="E42" s="5">
        <f>$M$6+$M$8+$M$10+$M$12+$M$14+$M$18+$M$20+$M$23+$M$25</f>
        <v>6</v>
      </c>
      <c r="F42" s="7"/>
      <c r="G42" s="7"/>
      <c r="H42" s="7"/>
      <c r="I42" s="7"/>
      <c r="J42" s="5"/>
    </row>
    <row r="43" spans="1:10">
      <c r="A43" s="8" t="s">
        <v>73</v>
      </c>
      <c r="B43" s="8" t="s">
        <v>74</v>
      </c>
      <c r="C43" t="str">
        <f t="shared" si="0"/>
        <v>FRANCISCO JOSE LOPEZ CALLEJON</v>
      </c>
      <c r="E43" s="5">
        <f>$M$4+$M$8+$M$10+$M$12+$M$16+$M$18+$M$20+$M$23+$M$25</f>
        <v>6</v>
      </c>
      <c r="F43" s="7"/>
      <c r="G43" s="5">
        <f>$M$4+$M$10+$M$16+$M$20</f>
        <v>3</v>
      </c>
      <c r="H43" s="5">
        <f>$M$5+$M$9+$M$13+$M$19+$M$24</f>
        <v>3</v>
      </c>
      <c r="I43" s="5">
        <f>$M$5+$M$13+$M$19+$M$24</f>
        <v>3</v>
      </c>
      <c r="J43" s="5"/>
    </row>
    <row r="44" spans="1:10">
      <c r="A44" s="8" t="s">
        <v>75</v>
      </c>
      <c r="B44" s="8" t="s">
        <v>76</v>
      </c>
      <c r="C44" t="str">
        <f t="shared" si="0"/>
        <v>JOSE LUIS LOPEZ MALDONADO</v>
      </c>
      <c r="E44" s="5">
        <f>$M$4+$M$8+$M$10+$M$12+$M$16+$M$18+$M$20+$M$23+$M$25</f>
        <v>6</v>
      </c>
      <c r="F44" s="7"/>
      <c r="G44" s="5">
        <f>$M$4+$M$10+$M$16+$M$20</f>
        <v>3</v>
      </c>
      <c r="H44" s="5">
        <f>$M$5+$M$9+$M$13+$M$19+$M$22+$M$26</f>
        <v>4</v>
      </c>
      <c r="I44" s="5">
        <f>$M$5+$M$13+$M$19+$M$26</f>
        <v>3</v>
      </c>
      <c r="J44" s="5"/>
    </row>
    <row r="45" spans="1:10">
      <c r="A45" s="8" t="s">
        <v>77</v>
      </c>
      <c r="B45" s="8" t="s">
        <v>78</v>
      </c>
      <c r="C45" t="str">
        <f t="shared" si="0"/>
        <v>JAIME LOPEZ SANCHEZ</v>
      </c>
      <c r="E45" s="5">
        <f>$M$4+$M$6+$M$10+$M$12+$M$14+$M$18+$M$20+$M$25</f>
        <v>6</v>
      </c>
      <c r="F45" s="7"/>
      <c r="G45" s="7"/>
      <c r="H45" s="7"/>
      <c r="I45" s="7"/>
      <c r="J45" s="7"/>
    </row>
    <row r="46" spans="1:10">
      <c r="A46" s="8" t="s">
        <v>79</v>
      </c>
      <c r="B46" s="8" t="s">
        <v>80</v>
      </c>
      <c r="C46" t="str">
        <f t="shared" si="0"/>
        <v>JOSE MARIA LOPEZ TORRES</v>
      </c>
      <c r="E46" s="7"/>
      <c r="F46" s="7"/>
      <c r="G46" s="5">
        <f>$M$6+$M$12+$M$18+$M$25</f>
        <v>3</v>
      </c>
      <c r="H46" s="5">
        <f>$M$7+$M$9+$M$11+$M$17+$M$21+$M$22+$M$24</f>
        <v>4</v>
      </c>
      <c r="I46" s="7"/>
      <c r="J46" s="7"/>
    </row>
    <row r="47" spans="1:10">
      <c r="A47" s="8" t="s">
        <v>81</v>
      </c>
      <c r="B47" s="8" t="s">
        <v>82</v>
      </c>
      <c r="C47" t="str">
        <f t="shared" si="0"/>
        <v>MARIA LUQUE OCHANDO</v>
      </c>
      <c r="E47" s="5">
        <f>$M$4+$M$8+$M$10+$M$14+$M$16+$M$18+$M$23+$M$27</f>
        <v>6</v>
      </c>
      <c r="F47" s="7"/>
      <c r="G47" s="5">
        <f>$M$4+$M$10+$M$14+$M$23+$M$27</f>
        <v>4</v>
      </c>
      <c r="H47" s="5">
        <f>$M$5+$M$9+$M$13+$M$17+$M$22+$M$26</f>
        <v>4</v>
      </c>
      <c r="I47" s="5">
        <f>$M$5+$M$13+$M$22+$M$26</f>
        <v>3</v>
      </c>
      <c r="J47" s="7"/>
    </row>
    <row r="48" spans="1:10">
      <c r="A48" s="8" t="s">
        <v>81</v>
      </c>
      <c r="B48" s="8" t="s">
        <v>83</v>
      </c>
      <c r="C48" t="str">
        <f t="shared" si="0"/>
        <v>MARIA MACIAS EL MAJTY</v>
      </c>
      <c r="E48" s="7"/>
      <c r="F48" s="7"/>
      <c r="G48" s="7"/>
      <c r="H48" s="7"/>
      <c r="I48" s="7"/>
      <c r="J48" s="5"/>
    </row>
    <row r="49" spans="1:10">
      <c r="A49" s="8" t="s">
        <v>84</v>
      </c>
      <c r="B49" s="8" t="s">
        <v>85</v>
      </c>
      <c r="C49" t="str">
        <f t="shared" si="0"/>
        <v>EINAR NIELS MADSEN CHOPPI</v>
      </c>
      <c r="E49" s="5">
        <f>$M$4+$M$6+$M$10+$M$12+$M$14+$M$18+$M$20+$M$25</f>
        <v>6</v>
      </c>
      <c r="F49" s="7"/>
      <c r="G49" s="7"/>
      <c r="H49" s="7"/>
      <c r="I49" s="5">
        <f>$M$9+$M$17+$M$24</f>
        <v>2</v>
      </c>
      <c r="J49" s="7"/>
    </row>
    <row r="50" spans="1:10">
      <c r="A50" s="8" t="s">
        <v>86</v>
      </c>
      <c r="B50" s="8" t="s">
        <v>87</v>
      </c>
      <c r="C50" t="str">
        <f t="shared" si="0"/>
        <v>SANTIAGO MALPICA PLAZAS</v>
      </c>
      <c r="E50" s="7"/>
      <c r="F50" s="7"/>
      <c r="G50" s="5">
        <f>$M$6+$M$12+$M$18+$M$25</f>
        <v>3</v>
      </c>
      <c r="H50" s="5">
        <f>$M$5+$M$9+$M$13+$M$17+$M$22+$M$26</f>
        <v>4</v>
      </c>
      <c r="I50" s="5">
        <f>$M$5+$M$13+$M$22+$M$26</f>
        <v>3</v>
      </c>
      <c r="J50" s="5"/>
    </row>
    <row r="51" spans="1:10">
      <c r="A51" s="8" t="s">
        <v>62</v>
      </c>
      <c r="B51" s="8" t="s">
        <v>88</v>
      </c>
      <c r="C51" t="str">
        <f t="shared" si="0"/>
        <v>NEREA MARTIN NAVARRO</v>
      </c>
      <c r="E51" s="7"/>
      <c r="F51" s="7"/>
      <c r="G51" s="7"/>
      <c r="H51" s="7"/>
      <c r="I51" s="7"/>
      <c r="J51" s="5"/>
    </row>
    <row r="52" spans="1:10">
      <c r="A52" s="8" t="s">
        <v>212</v>
      </c>
      <c r="B52" s="8" t="s">
        <v>213</v>
      </c>
      <c r="C52" t="str">
        <f t="shared" si="0"/>
        <v>RAQUEL MARTOS GOMEZ</v>
      </c>
      <c r="E52" s="7"/>
      <c r="F52" s="7"/>
      <c r="G52" s="7"/>
      <c r="H52" s="7"/>
      <c r="I52" s="7"/>
      <c r="J52" s="5"/>
    </row>
    <row r="53" spans="1:10">
      <c r="A53" s="8" t="s">
        <v>89</v>
      </c>
      <c r="B53" s="8" t="s">
        <v>90</v>
      </c>
      <c r="C53" t="str">
        <f t="shared" si="0"/>
        <v>MARIA DEL CARMEN MERCADO NOGUERA</v>
      </c>
      <c r="E53" s="5">
        <f>$M$4+$M$6+$M$10+$M$12+$M$14+$M$18+$M$20+$M$25</f>
        <v>6</v>
      </c>
      <c r="F53" s="7"/>
      <c r="G53" s="7"/>
      <c r="H53" s="7"/>
      <c r="I53" s="7"/>
      <c r="J53" s="7"/>
    </row>
    <row r="54" spans="1:10">
      <c r="A54" s="8" t="s">
        <v>73</v>
      </c>
      <c r="B54" s="8" t="s">
        <v>91</v>
      </c>
      <c r="C54" t="str">
        <f t="shared" si="0"/>
        <v>FRANCISCO JOSE MOLINA ALONSO</v>
      </c>
      <c r="E54" s="7"/>
      <c r="F54" s="7"/>
      <c r="G54" s="5">
        <f>$M$6+$M$12+$M$18+$M$25</f>
        <v>3</v>
      </c>
      <c r="H54" s="7"/>
      <c r="I54" s="7"/>
      <c r="J54" s="7"/>
    </row>
    <row r="55" spans="1:10">
      <c r="A55" s="8" t="s">
        <v>92</v>
      </c>
      <c r="B55" s="8" t="s">
        <v>93</v>
      </c>
      <c r="C55" t="str">
        <f t="shared" si="0"/>
        <v>ALEJANDRO MORALES RUIZ</v>
      </c>
      <c r="E55" s="7"/>
      <c r="F55" s="7"/>
      <c r="G55" s="7"/>
      <c r="H55" s="5">
        <f>$M$7+$M$9+$M$11+$M$17+$M$21+$M$22+$M$24</f>
        <v>4</v>
      </c>
      <c r="I55" s="7"/>
      <c r="J55" s="7"/>
    </row>
    <row r="56" spans="1:10">
      <c r="A56" s="8" t="s">
        <v>94</v>
      </c>
      <c r="B56" s="8" t="s">
        <v>95</v>
      </c>
      <c r="C56" t="str">
        <f t="shared" si="0"/>
        <v>SAMUEL MORENO FRANCISCO</v>
      </c>
      <c r="E56" s="5">
        <f>$M$4+$M$8+$M$10+$M$12+$M$16+$M$18+$M$20+$M$23+$M$27</f>
        <v>6</v>
      </c>
      <c r="F56" s="7"/>
      <c r="G56" s="5">
        <f>$M$4+$M$10+$M$16+$M$20+$M$27</f>
        <v>4</v>
      </c>
      <c r="H56" s="5">
        <f>$M$5+$M$11+$M$13+$M$19+$M$22+$M$26</f>
        <v>4</v>
      </c>
      <c r="I56" s="5">
        <f>$M$5+$M$11+$M$19+$M$26</f>
        <v>3</v>
      </c>
      <c r="J56" s="7"/>
    </row>
    <row r="57" spans="1:10">
      <c r="A57" s="8" t="s">
        <v>96</v>
      </c>
      <c r="B57" s="8" t="s">
        <v>97</v>
      </c>
      <c r="C57" t="str">
        <f t="shared" si="0"/>
        <v>JOSE ALBERTO MORENO HERNANDEZ</v>
      </c>
      <c r="E57" s="5">
        <f>$M$4+$M$6+$M$10+$M$12+$M$16+$M$18+$M$20+$M$25</f>
        <v>6</v>
      </c>
      <c r="F57" s="7"/>
      <c r="G57" s="7"/>
      <c r="H57" s="7"/>
      <c r="I57" s="5">
        <f>$M$9+$M$17+$M$24</f>
        <v>2</v>
      </c>
      <c r="J57" s="7"/>
    </row>
    <row r="58" spans="1:10">
      <c r="A58" s="8" t="s">
        <v>214</v>
      </c>
      <c r="B58" s="8" t="s">
        <v>215</v>
      </c>
      <c r="C58" t="str">
        <f t="shared" si="0"/>
        <v>ANTONIO JESUS MORENO RECHE</v>
      </c>
      <c r="E58" s="7"/>
      <c r="F58" s="7"/>
      <c r="G58" s="5">
        <f>$M$8+$M$12+$M$18+$M$20+$M$25</f>
        <v>3</v>
      </c>
      <c r="H58" s="7"/>
      <c r="I58" s="7"/>
      <c r="J58" s="7"/>
    </row>
    <row r="59" spans="1:10">
      <c r="A59" s="8" t="s">
        <v>98</v>
      </c>
      <c r="B59" s="8" t="s">
        <v>99</v>
      </c>
      <c r="C59" t="str">
        <f t="shared" si="0"/>
        <v>ALVARO JAVIER MORET MEGIAS</v>
      </c>
      <c r="E59" s="5">
        <f>$M$4+$M$6+$M$10+$M$12+$M$16+$M$18+$M$20+$M$27</f>
        <v>6</v>
      </c>
      <c r="F59" s="7"/>
      <c r="G59" s="7"/>
      <c r="H59" s="7"/>
      <c r="I59" s="7"/>
      <c r="J59" s="7"/>
    </row>
    <row r="60" spans="1:10">
      <c r="A60" s="8" t="s">
        <v>100</v>
      </c>
      <c r="B60" s="8" t="s">
        <v>152</v>
      </c>
      <c r="C60" t="str">
        <f t="shared" si="0"/>
        <v>CARMEN MUÑOZ CORDOBA</v>
      </c>
      <c r="E60" s="5">
        <f>$M$4+$M$8+$M$10+$M$12+$M$16+$M$18+$M$20+$M$23+$M$27</f>
        <v>6</v>
      </c>
      <c r="F60" s="7"/>
      <c r="G60" s="5">
        <f>$M$4+$M$10+$M$16+$M$20+$M$27</f>
        <v>4</v>
      </c>
      <c r="H60" s="5">
        <f>$M$5+$M$11+$M$17+$M$21+$M$26</f>
        <v>4</v>
      </c>
      <c r="I60" s="5">
        <f>$M$5+$M$11+$M$17+$M$26</f>
        <v>3</v>
      </c>
      <c r="J60" s="7"/>
    </row>
    <row r="61" spans="1:10">
      <c r="A61" s="8" t="s">
        <v>101</v>
      </c>
      <c r="B61" s="8" t="s">
        <v>102</v>
      </c>
      <c r="C61" t="str">
        <f t="shared" si="0"/>
        <v>FRANCISCO LUIS NAVARRO MARTINEZ</v>
      </c>
      <c r="E61" s="5">
        <f>$M$4+$M$8+$M$10+$M$12+$M$16+$M$18+$M$20+$M$23+$M$27</f>
        <v>6</v>
      </c>
      <c r="F61" s="7"/>
      <c r="G61" s="5">
        <f>$M$4+$M$10+$M$16+$M$20+$M$27</f>
        <v>4</v>
      </c>
      <c r="H61" s="5">
        <f>$M$7+$M$9+$M$11+$M$17+$M$21+$M$22+M24</f>
        <v>4</v>
      </c>
      <c r="I61" s="7"/>
      <c r="J61" s="7"/>
    </row>
    <row r="62" spans="1:10">
      <c r="A62" s="8" t="s">
        <v>103</v>
      </c>
      <c r="B62" s="8" t="s">
        <v>104</v>
      </c>
      <c r="C62" t="str">
        <f t="shared" si="0"/>
        <v>ANA ISABEL OLMO PORRAS</v>
      </c>
      <c r="E62" s="5">
        <f>$M$4+$M$8+$M$10+$M$12+$M$16+$M$18+$M$20+$M$23+$M$27</f>
        <v>6</v>
      </c>
      <c r="F62" s="7"/>
      <c r="G62" s="5">
        <f>$M$4+$M$10+$M$16+$M$20+$M$27</f>
        <v>4</v>
      </c>
      <c r="H62" s="5">
        <f>$M$5+$M$11+$M$17+$M$21+$M$26</f>
        <v>4</v>
      </c>
      <c r="I62" s="5">
        <f>$M$5+$M$11+$M$17+$M$26</f>
        <v>3</v>
      </c>
      <c r="J62" s="7"/>
    </row>
    <row r="63" spans="1:10">
      <c r="A63" s="8" t="s">
        <v>105</v>
      </c>
      <c r="B63" s="8" t="s">
        <v>106</v>
      </c>
      <c r="C63" t="str">
        <f t="shared" si="0"/>
        <v>HELENA ORTIZ ALCALA</v>
      </c>
      <c r="E63" s="5">
        <f>$M$4+$M$8+$M$12+$M$14+$M$18+$M$23+$M$27</f>
        <v>5</v>
      </c>
      <c r="F63" s="5"/>
      <c r="G63" s="5">
        <f>$M$4+$M$12+$M$14+$M$18+$M$23</f>
        <v>4</v>
      </c>
      <c r="H63" s="5">
        <f>$M$5+$M$11+$M$17+$M$21+$M$26</f>
        <v>4</v>
      </c>
      <c r="I63" s="5">
        <f>$M$5+$M$11+$M$17+$M$26</f>
        <v>3</v>
      </c>
      <c r="J63" s="7"/>
    </row>
    <row r="64" spans="1:10">
      <c r="A64" s="8" t="s">
        <v>107</v>
      </c>
      <c r="B64" s="8" t="s">
        <v>108</v>
      </c>
      <c r="C64" t="str">
        <f t="shared" si="0"/>
        <v>CECILIA OSUNA ALCAIDE</v>
      </c>
      <c r="E64" s="7"/>
      <c r="F64" s="7"/>
      <c r="G64" s="5">
        <f>$M$8+$M$12+$M$18+$M$20+$M$25</f>
        <v>3</v>
      </c>
      <c r="H64" s="7"/>
      <c r="I64" s="5">
        <f>$M$9+$M$17+$M$24</f>
        <v>2</v>
      </c>
      <c r="J64" s="7"/>
    </row>
    <row r="65" spans="1:10">
      <c r="A65" s="8" t="s">
        <v>109</v>
      </c>
      <c r="B65" s="8" t="s">
        <v>110</v>
      </c>
      <c r="C65" t="str">
        <f t="shared" si="0"/>
        <v>ADRIAN PAREJA UREÑA</v>
      </c>
      <c r="E65" s="5">
        <f>$M$4+$M$6+$M$12+$M$14+$M$18+$M$23+$M$25</f>
        <v>6</v>
      </c>
      <c r="F65" s="5"/>
      <c r="G65" s="7"/>
      <c r="H65" s="7"/>
      <c r="I65" s="5">
        <f>$M$9+M11+$M$21+$M$24</f>
        <v>2</v>
      </c>
      <c r="J65" s="5"/>
    </row>
    <row r="66" spans="1:10">
      <c r="A66" s="8" t="s">
        <v>111</v>
      </c>
      <c r="B66" s="8" t="s">
        <v>112</v>
      </c>
      <c r="C66" t="str">
        <f t="shared" si="0"/>
        <v>INMACULADA PARRA FERNANDEZ</v>
      </c>
      <c r="E66" s="5">
        <f>$M$4+$M$8+$M$10+$M$12+$M$16+$M$18+$M$20+$M$23+$M$27</f>
        <v>6</v>
      </c>
      <c r="F66" s="7"/>
      <c r="G66" s="5">
        <f>$M$4+$M$8+$M$16+$M$20+$M$27</f>
        <v>4</v>
      </c>
      <c r="H66" s="5">
        <f>$M$9+$M$11+$M$13+$M$17+$M$21+$M$22+M24</f>
        <v>4</v>
      </c>
      <c r="I66" s="7"/>
      <c r="J66" s="7"/>
    </row>
    <row r="67" spans="1:10">
      <c r="A67" s="8" t="s">
        <v>113</v>
      </c>
      <c r="B67" s="8" t="s">
        <v>114</v>
      </c>
      <c r="C67" t="str">
        <f t="shared" si="0"/>
        <v>CLAUDIA PEDROSA GUERRERO</v>
      </c>
      <c r="E67" s="5">
        <f>$M$6+$M$8+$M$10+$M$12+$M$16+$M$18+$M$20+$M$23+$M$27</f>
        <v>6</v>
      </c>
      <c r="F67" s="7"/>
      <c r="G67" s="5">
        <f>$M$6+$M$8+$M$16+$M$23+$M$27</f>
        <v>4</v>
      </c>
      <c r="H67" s="5">
        <f>$M$7+$M$11+$M$17+$M$21+$M$22+$M$26</f>
        <v>4</v>
      </c>
      <c r="I67" s="5">
        <f>$M$7+$M$11+$M$17+$M$22+$M$26</f>
        <v>3</v>
      </c>
      <c r="J67" s="7"/>
    </row>
    <row r="68" spans="1:10">
      <c r="A68" s="8" t="s">
        <v>115</v>
      </c>
      <c r="B68" s="8" t="s">
        <v>116</v>
      </c>
      <c r="C68" t="str">
        <f t="shared" si="0"/>
        <v>FRANCISCO MANUEL PEREZ VILLAR</v>
      </c>
      <c r="E68" s="7"/>
      <c r="F68" s="7"/>
      <c r="G68" s="5">
        <f>$M$8+$M$14+$M$18+$M$25</f>
        <v>3</v>
      </c>
      <c r="H68" s="7"/>
      <c r="I68" s="7"/>
      <c r="J68" s="7"/>
    </row>
    <row r="69" spans="1:10">
      <c r="A69" s="8" t="s">
        <v>117</v>
      </c>
      <c r="B69" s="8" t="s">
        <v>118</v>
      </c>
      <c r="C69" t="str">
        <f t="shared" si="0"/>
        <v>SARA PEREZ-MALLAINA DE ARAMBURU</v>
      </c>
      <c r="E69" s="5">
        <f>$M$6+$M$8+$M$10+$M$12+$M$16+$M$18+$M$20+$M$23+$M$27</f>
        <v>6</v>
      </c>
      <c r="F69" s="7"/>
      <c r="G69" s="5">
        <f>$M$6+$M$8+$M$16+$M$23+$M$27</f>
        <v>4</v>
      </c>
      <c r="H69" s="5">
        <f>$M$7+$M$11+$M$17+$M$21+$M$22+$M$26</f>
        <v>4</v>
      </c>
      <c r="I69" s="5">
        <f>$M$7+$M$11+$M$17+$M$22+$M$26</f>
        <v>3</v>
      </c>
      <c r="J69" s="5"/>
    </row>
    <row r="70" spans="1:10">
      <c r="A70" s="8" t="s">
        <v>119</v>
      </c>
      <c r="B70" s="8" t="s">
        <v>120</v>
      </c>
      <c r="C70" t="str">
        <f t="shared" si="0"/>
        <v>PABLO PRETEL MUÑOZ</v>
      </c>
      <c r="E70" s="5">
        <f>$M$4+$M$6+$M$10+$M$12+$M$16+$M$18+$M$25+$M$27</f>
        <v>6</v>
      </c>
      <c r="F70" s="7"/>
      <c r="G70" s="7"/>
      <c r="H70" s="7"/>
      <c r="I70" s="5">
        <f>$M$9+$M$17+$M$24</f>
        <v>2</v>
      </c>
      <c r="J70" s="7"/>
    </row>
    <row r="71" spans="1:10">
      <c r="A71" s="8" t="s">
        <v>121</v>
      </c>
      <c r="B71" s="8" t="s">
        <v>122</v>
      </c>
      <c r="C71" t="str">
        <f t="shared" si="0"/>
        <v>DAMIAN RAMIREZ IZQUIERDO</v>
      </c>
      <c r="E71" s="5">
        <f>$M$6+$M$8+$M$10+$M$12+$M$16+$M$18+$M$20+$M$23+$M$27</f>
        <v>6</v>
      </c>
      <c r="F71" s="7"/>
      <c r="G71" s="5">
        <f>$M$6+$M$8+$M$16+$M$23+$M$27</f>
        <v>4</v>
      </c>
      <c r="H71" s="5">
        <f>$M$7+$M$11+$M$17+$M$21+$M$22+$M$26</f>
        <v>4</v>
      </c>
      <c r="I71" s="5">
        <f>$M$7+$M$11+$M$17+$M$21+$M$26</f>
        <v>3</v>
      </c>
      <c r="J71" s="7"/>
    </row>
    <row r="72" spans="1:10">
      <c r="A72" s="8" t="s">
        <v>123</v>
      </c>
      <c r="B72" s="8" t="s">
        <v>124</v>
      </c>
      <c r="C72" t="str">
        <f t="shared" si="0"/>
        <v>VICTOR RAMIREZ SAEZ</v>
      </c>
      <c r="E72" s="7"/>
      <c r="F72" s="5"/>
      <c r="G72" s="7"/>
      <c r="H72" s="7"/>
      <c r="I72" s="7"/>
      <c r="J72" s="7"/>
    </row>
    <row r="73" spans="1:10">
      <c r="A73" s="8" t="s">
        <v>18</v>
      </c>
      <c r="B73" s="8" t="s">
        <v>125</v>
      </c>
      <c r="C73" t="str">
        <f t="shared" si="0"/>
        <v>GABRIEL RECIO AVILA</v>
      </c>
      <c r="E73" s="7"/>
      <c r="F73" s="7"/>
      <c r="G73" s="5">
        <f>$M$8+$M$14+$M$18+$M$25</f>
        <v>3</v>
      </c>
      <c r="H73" s="7"/>
      <c r="I73" s="7"/>
      <c r="J73" s="7"/>
    </row>
    <row r="74" spans="1:10">
      <c r="A74" s="8" t="s">
        <v>100</v>
      </c>
      <c r="B74" s="8" t="s">
        <v>127</v>
      </c>
      <c r="C74" t="str">
        <f t="shared" si="0"/>
        <v>CARMEN REY RODRIGUEZ</v>
      </c>
      <c r="E74" s="5">
        <f>$M$6+$M$8+$M$12+$M$14+$M$16+$M$18+$M$20+$M$25</f>
        <v>6</v>
      </c>
      <c r="F74" s="7"/>
      <c r="G74" s="5">
        <f>$M$6+$M$8+$M$12+$M$20+$M$25</f>
        <v>3</v>
      </c>
      <c r="H74" s="7"/>
      <c r="I74" s="5">
        <f>$M$9+$M$17+$M$24</f>
        <v>2</v>
      </c>
      <c r="J74" s="5"/>
    </row>
    <row r="75" spans="1:10">
      <c r="A75" s="8" t="s">
        <v>126</v>
      </c>
      <c r="B75" s="8" t="s">
        <v>128</v>
      </c>
      <c r="C75" t="str">
        <f t="shared" si="0"/>
        <v>LAURA REYES GALVEZ</v>
      </c>
      <c r="E75" s="5">
        <f>$M$6+$M$8+$M$12+$M$14+$M$16+$M$18+$M$20+$M$25</f>
        <v>6</v>
      </c>
      <c r="F75" s="7"/>
      <c r="G75" s="5">
        <f>$M$6+$M$8+$M$12+$M$20+$M$25</f>
        <v>3</v>
      </c>
      <c r="H75" s="5">
        <f>$M$7+$M$11+$M$17+$M$19+$M$22+$M$26</f>
        <v>4</v>
      </c>
      <c r="I75" s="5">
        <f>$M$7+$M$11+$M$19+$M$22+$M$26</f>
        <v>3</v>
      </c>
      <c r="J75" s="7"/>
    </row>
    <row r="76" spans="1:10">
      <c r="A76" s="8" t="s">
        <v>129</v>
      </c>
      <c r="B76" s="8" t="s">
        <v>130</v>
      </c>
      <c r="C76" t="str">
        <f t="shared" si="0"/>
        <v>IKRAM RHARSALLA</v>
      </c>
      <c r="E76" s="7"/>
      <c r="F76" s="7"/>
      <c r="G76" s="7"/>
      <c r="H76" s="7"/>
      <c r="I76" s="5">
        <f>$M$9+M11+$M$21+$M$24</f>
        <v>2</v>
      </c>
      <c r="J76" s="7"/>
    </row>
    <row r="77" spans="1:10">
      <c r="A77" s="8" t="s">
        <v>131</v>
      </c>
      <c r="B77" s="8" t="s">
        <v>132</v>
      </c>
      <c r="C77" t="str">
        <f t="shared" si="0"/>
        <v>MARIA LINA ROCA VARELA</v>
      </c>
      <c r="E77" s="7"/>
      <c r="F77" s="7"/>
      <c r="G77" s="5">
        <f>$M$8+$M$14+$M$18+$M$25</f>
        <v>3</v>
      </c>
      <c r="H77" s="7"/>
      <c r="I77" s="5">
        <f>$M$9+M11+$M$21+$M$24</f>
        <v>2</v>
      </c>
      <c r="J77" s="7"/>
    </row>
    <row r="78" spans="1:10">
      <c r="A78" s="8" t="s">
        <v>133</v>
      </c>
      <c r="B78" s="8" t="s">
        <v>134</v>
      </c>
      <c r="C78" t="str">
        <f t="shared" si="0"/>
        <v>NOELIA RODRIGUEZ JUAREZ</v>
      </c>
      <c r="E78" s="5">
        <f>$M$12+$M$14+$M$16+$M$18+$M$20+$M$23+$M$27</f>
        <v>6</v>
      </c>
      <c r="F78" s="7"/>
      <c r="G78" s="5">
        <f>$M$8+$M$12+$M$14+$M$18+$M$23+$M$27</f>
        <v>4</v>
      </c>
      <c r="H78" s="5">
        <f>$M$7+$M$11+$M$17+$M$21+$M$22+$M$26</f>
        <v>4</v>
      </c>
      <c r="I78" s="5">
        <f>$M$7+$M$11+$M$21+$M$22+$M$26</f>
        <v>3</v>
      </c>
      <c r="J78" s="7"/>
    </row>
    <row r="79" spans="1:10">
      <c r="A79" s="8" t="s">
        <v>252</v>
      </c>
      <c r="B79" s="8" t="s">
        <v>216</v>
      </c>
      <c r="C79" t="str">
        <f t="shared" si="0"/>
        <v>JORGE LUIS RUEDA SANCHEZ</v>
      </c>
      <c r="E79" s="5">
        <f>$M$6+$M$8+$M$10+$M$12+$M$16+$M$18+$M$20+$M$23+$M$27</f>
        <v>6</v>
      </c>
      <c r="F79" s="7"/>
      <c r="G79" s="5">
        <f>$M$6+$M$8+$M$16+$M$23+$M$27</f>
        <v>4</v>
      </c>
      <c r="H79" s="5">
        <f>$M$7+$M$11+$M$17+$M$21+$M$22+$M$26</f>
        <v>4</v>
      </c>
      <c r="I79" s="5">
        <f>$M$7+$M$11+$M$21+$M$22+$M$26</f>
        <v>3</v>
      </c>
      <c r="J79" s="5"/>
    </row>
    <row r="80" spans="1:10">
      <c r="A80" s="8" t="s">
        <v>135</v>
      </c>
      <c r="B80" s="8" t="s">
        <v>136</v>
      </c>
      <c r="C80" t="str">
        <f t="shared" si="0"/>
        <v>ANDREA RUIZ VEGA</v>
      </c>
      <c r="E80" s="5">
        <f>$M$4+$M$6+$M$10+$M$12+$M$16+$M$18+$M$25+$M$27</f>
        <v>6</v>
      </c>
      <c r="F80" s="7"/>
      <c r="G80" s="7"/>
      <c r="H80" s="5">
        <f>$M$7+$M$11+$M$17+$M$21+$M$22+$M$26</f>
        <v>4</v>
      </c>
      <c r="I80" s="5">
        <f>$M$7+$M$11+$M$21+$M$22+$M$26</f>
        <v>3</v>
      </c>
      <c r="J80" s="5"/>
    </row>
    <row r="81" spans="1:10">
      <c r="A81" s="8" t="s">
        <v>137</v>
      </c>
      <c r="B81" s="8" t="s">
        <v>138</v>
      </c>
      <c r="C81" t="str">
        <f t="shared" ref="C81:C91" si="1">A81&amp;" "&amp;B81</f>
        <v>SOFIA SANCHEZ PRAENA</v>
      </c>
      <c r="E81" s="5">
        <f>$M$6+$M$8+$M$10+$M$14+$M$18+$M$23+$M$25+$M$27</f>
        <v>6</v>
      </c>
      <c r="F81" s="5"/>
      <c r="G81" s="5">
        <f>$M$6+$M$8+$M$14+$M$18+$M$23</f>
        <v>4</v>
      </c>
      <c r="H81" s="5">
        <f>$M$7+$M$11+$M$17+$M$21+$M$22+$M$26</f>
        <v>4</v>
      </c>
      <c r="I81" s="5">
        <f>$M$7+$M$11+$M$17+$M$21+$M$26</f>
        <v>3</v>
      </c>
      <c r="J81" s="7"/>
    </row>
    <row r="82" spans="1:10">
      <c r="A82" s="8" t="s">
        <v>16</v>
      </c>
      <c r="B82" s="8" t="s">
        <v>139</v>
      </c>
      <c r="C82" t="str">
        <f t="shared" si="1"/>
        <v>JOSE TERRON OLIVA</v>
      </c>
      <c r="E82" s="7"/>
      <c r="F82" s="5"/>
      <c r="G82" s="5">
        <f>$M$8+$M$14+$M$16+$M$25</f>
        <v>3</v>
      </c>
      <c r="H82" s="7"/>
      <c r="I82" s="5">
        <f>$M$9+M11+$M$21+$M$24</f>
        <v>2</v>
      </c>
      <c r="J82" s="7"/>
    </row>
    <row r="83" spans="1:10">
      <c r="A83" s="8" t="s">
        <v>217</v>
      </c>
      <c r="B83" s="8" t="s">
        <v>218</v>
      </c>
      <c r="C83" t="str">
        <f t="shared" si="1"/>
        <v>JOSE MANUEL TORRECILLAS GONZALEZ</v>
      </c>
      <c r="E83" s="7"/>
      <c r="F83" s="7"/>
      <c r="G83" s="5">
        <f>$M$8+$M$14+$M$18+$M$25</f>
        <v>3</v>
      </c>
      <c r="H83" s="7"/>
      <c r="I83" s="5">
        <f>+$M$21+$M$24</f>
        <v>2</v>
      </c>
      <c r="J83" s="7"/>
    </row>
    <row r="84" spans="1:10">
      <c r="A84" s="8" t="s">
        <v>140</v>
      </c>
      <c r="B84" s="8" t="s">
        <v>141</v>
      </c>
      <c r="C84" t="str">
        <f t="shared" si="1"/>
        <v>JOSE JUAN UBRIC SALCEDO</v>
      </c>
      <c r="E84" s="5">
        <f>$M$4+$M$8+$M$12+$M$14+$M$18+$M$20+$M$25+$M$27</f>
        <v>6</v>
      </c>
      <c r="F84" s="5"/>
      <c r="G84" s="5">
        <f>$M$8+$M$12+$M$14+$M$18+$M$20+$M$25</f>
        <v>4</v>
      </c>
      <c r="H84" s="5">
        <f>$M$7+$M$11+$M$17+$M$21+$M$22+$M$26</f>
        <v>4</v>
      </c>
      <c r="I84" s="5">
        <f>$M$7+M11+$M$17+$M$21+$M$26</f>
        <v>3</v>
      </c>
      <c r="J84" s="7"/>
    </row>
    <row r="85" spans="1:10">
      <c r="A85" s="8" t="s">
        <v>142</v>
      </c>
      <c r="B85" s="8" t="s">
        <v>143</v>
      </c>
      <c r="C85" t="str">
        <f t="shared" si="1"/>
        <v>ANGEL GABRIEL UNICA NAVARRETE</v>
      </c>
      <c r="E85" s="5">
        <f>$M$4+$M$6+$M$10+$M$12+$M$16+$M$18+$M$25+$M$27</f>
        <v>6</v>
      </c>
      <c r="F85" s="7"/>
      <c r="G85" s="7"/>
      <c r="H85" s="7"/>
      <c r="I85" s="7"/>
      <c r="J85" s="7"/>
    </row>
    <row r="86" spans="1:10">
      <c r="A86" s="8" t="s">
        <v>144</v>
      </c>
      <c r="B86" s="8" t="s">
        <v>145</v>
      </c>
      <c r="C86" t="str">
        <f t="shared" si="1"/>
        <v>SABINA ARANTXA URREA CASTAÑO</v>
      </c>
      <c r="E86" s="5">
        <f>$M$4+$M$6+$M$10+$M$12+$M$16+$M$18+$M$20+$M$27</f>
        <v>6</v>
      </c>
      <c r="F86" s="7"/>
      <c r="G86" s="7"/>
      <c r="H86" s="7"/>
      <c r="I86" s="7"/>
      <c r="J86" s="7"/>
    </row>
    <row r="87" spans="1:10">
      <c r="A87" s="8" t="s">
        <v>146</v>
      </c>
      <c r="B87" s="8" t="s">
        <v>147</v>
      </c>
      <c r="C87" t="str">
        <f t="shared" si="1"/>
        <v>ANDRES VAZQUEZ RODRIGUEZ</v>
      </c>
      <c r="E87" s="5">
        <f>$M$4+$M$8+$M$12+$M$14+$M$16+$M$18+$M$20+$M$25</f>
        <v>6</v>
      </c>
      <c r="F87" s="7"/>
      <c r="G87" s="5">
        <f>$M$8+$M$12+$M$14+$M$20+$M$25</f>
        <v>3</v>
      </c>
      <c r="H87" s="7"/>
      <c r="I87" s="5">
        <f>$M$9+M11+$M$21+$M$24</f>
        <v>2</v>
      </c>
      <c r="J87" s="7"/>
    </row>
    <row r="88" spans="1:10">
      <c r="A88" s="8" t="s">
        <v>148</v>
      </c>
      <c r="B88" s="8" t="s">
        <v>149</v>
      </c>
      <c r="C88" t="str">
        <f t="shared" si="1"/>
        <v>MIGUEL ANGEL ZUÑIGA RODRIGUEZ</v>
      </c>
      <c r="E88" s="5">
        <f>$M$4+$M$8+$M$12+$M$14+$M$16+$M$18+$M$20+$M$25</f>
        <v>6</v>
      </c>
      <c r="F88" s="7"/>
      <c r="G88" s="5">
        <f>$M$8+$M$12+$M$14+$M$20+$M$25</f>
        <v>3</v>
      </c>
      <c r="H88" s="7"/>
      <c r="I88" s="5">
        <f>$M$9+M11+$M$21+$M$24</f>
        <v>2</v>
      </c>
      <c r="J88" s="5"/>
    </row>
    <row r="89" spans="1:10">
      <c r="A89" s="10" t="s">
        <v>265</v>
      </c>
      <c r="B89" s="10" t="s">
        <v>266</v>
      </c>
      <c r="C89" t="str">
        <f t="shared" si="1"/>
        <v>ISABEL BENITEZ ARIZA</v>
      </c>
      <c r="E89" s="7"/>
      <c r="F89" s="7"/>
      <c r="G89" s="5">
        <f>$M$12+$M$14+$M$18+$M$25</f>
        <v>3</v>
      </c>
      <c r="H89" s="7"/>
      <c r="I89" s="5">
        <f>$M$13+$M$17+$M$24</f>
        <v>2</v>
      </c>
      <c r="J89" s="7"/>
    </row>
    <row r="90" spans="1:10">
      <c r="A90" s="10" t="s">
        <v>267</v>
      </c>
      <c r="B90" s="10" t="s">
        <v>268</v>
      </c>
      <c r="C90" t="str">
        <f t="shared" si="1"/>
        <v>FRANCESCO DE CICCO</v>
      </c>
      <c r="E90" s="7"/>
      <c r="F90" s="7"/>
      <c r="G90" s="7"/>
      <c r="H90" s="5">
        <f>$M$13+$M$17+$M$19+$M$21+$M$26</f>
        <v>4</v>
      </c>
      <c r="I90" s="5">
        <f>$M$13+$M$17+$M$19+$M$26</f>
        <v>3</v>
      </c>
      <c r="J90" s="7"/>
    </row>
    <row r="91" spans="1:10">
      <c r="A91" s="8" t="s">
        <v>272</v>
      </c>
      <c r="B91" s="8" t="s">
        <v>273</v>
      </c>
      <c r="C91" t="str">
        <f t="shared" si="1"/>
        <v>JAIME  DE CASTRO ESCRIBANO</v>
      </c>
      <c r="E91" s="5">
        <f>$M$27+$M$23+M16+M20+$M$18+$M$25</f>
        <v>6</v>
      </c>
      <c r="F91" s="7"/>
      <c r="G91" s="5">
        <f>$M$27+$M$23+M20</f>
        <v>3</v>
      </c>
      <c r="H91" s="7"/>
      <c r="I91" s="5">
        <f>$M$21+$M$24</f>
        <v>2</v>
      </c>
      <c r="J91" s="7"/>
    </row>
    <row r="92" spans="1:10">
      <c r="D92" t="s">
        <v>242</v>
      </c>
      <c r="E92">
        <f>MAX(E2:E88)</f>
        <v>7</v>
      </c>
      <c r="G92">
        <f>MAX(G2:G89)</f>
        <v>4</v>
      </c>
      <c r="H92">
        <f>MAX(H2:H88)</f>
        <v>4</v>
      </c>
      <c r="I92">
        <f>MAX(I2:I91)</f>
        <v>3</v>
      </c>
    </row>
    <row r="93" spans="1:10">
      <c r="D93" t="s">
        <v>243</v>
      </c>
      <c r="E93">
        <f>MIN(E2:E88)</f>
        <v>5</v>
      </c>
      <c r="G93">
        <f>MIN(G2:G89)</f>
        <v>3</v>
      </c>
      <c r="H93">
        <f>MIN(H2:H90)</f>
        <v>3</v>
      </c>
      <c r="I93">
        <f>MIN(I2:I91)</f>
        <v>2</v>
      </c>
    </row>
    <row r="96" spans="1:10">
      <c r="D96" t="s">
        <v>251</v>
      </c>
      <c r="E96">
        <f>SUM(E2:E88)</f>
        <v>352</v>
      </c>
      <c r="G96">
        <f>SUM(G2:G88)</f>
        <v>175</v>
      </c>
      <c r="H96">
        <f>SUM(H2:H88)</f>
        <v>136</v>
      </c>
      <c r="I96">
        <f>SUM(I2:I88)</f>
        <v>133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98FA-89C6-4450-9D3D-637BBE927BF7}">
  <dimension ref="A1:L50"/>
  <sheetViews>
    <sheetView workbookViewId="0">
      <pane ySplit="1" topLeftCell="A2" activePane="bottomLeft" state="frozen"/>
      <selection activeCell="C11" sqref="C11"/>
      <selection pane="bottomLeft" activeCell="C3" sqref="C3:C5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179</v>
      </c>
      <c r="B3" s="9">
        <v>1</v>
      </c>
      <c r="C3" s="6" t="s">
        <v>179</v>
      </c>
      <c r="E3" s="2" t="s">
        <v>153</v>
      </c>
      <c r="G3" s="2" t="s">
        <v>153</v>
      </c>
    </row>
    <row r="4" spans="1:7">
      <c r="A4" s="6" t="s">
        <v>180</v>
      </c>
      <c r="B4" s="9">
        <v>2</v>
      </c>
      <c r="C4" s="6" t="s">
        <v>180</v>
      </c>
    </row>
    <row r="5" spans="1:7">
      <c r="A5" s="6" t="s">
        <v>181</v>
      </c>
      <c r="B5" s="9">
        <v>3</v>
      </c>
      <c r="C5" s="6" t="s">
        <v>181</v>
      </c>
    </row>
    <row r="6" spans="1:7">
      <c r="A6" s="6" t="s">
        <v>188</v>
      </c>
      <c r="B6" s="9">
        <v>4</v>
      </c>
      <c r="C6" s="6" t="s">
        <v>188</v>
      </c>
    </row>
    <row r="7" spans="1:7">
      <c r="A7" s="6" t="s">
        <v>189</v>
      </c>
      <c r="B7" s="9">
        <v>5</v>
      </c>
      <c r="C7" s="6" t="s">
        <v>189</v>
      </c>
    </row>
    <row r="8" spans="1:7">
      <c r="A8" s="6" t="s">
        <v>190</v>
      </c>
      <c r="B8" s="9">
        <v>6</v>
      </c>
      <c r="C8" s="6" t="s">
        <v>190</v>
      </c>
    </row>
    <row r="9" spans="1:7">
      <c r="A9" s="6" t="s">
        <v>191</v>
      </c>
      <c r="B9" s="9">
        <v>7</v>
      </c>
      <c r="C9" s="6" t="s">
        <v>191</v>
      </c>
    </row>
    <row r="10" spans="1:7">
      <c r="A10" s="6" t="s">
        <v>261</v>
      </c>
      <c r="B10" s="9">
        <v>8</v>
      </c>
      <c r="C10" s="6" t="s">
        <v>261</v>
      </c>
    </row>
    <row r="11" spans="1:7">
      <c r="A11" s="6" t="s">
        <v>193</v>
      </c>
      <c r="B11" s="9">
        <v>9</v>
      </c>
      <c r="C11" s="6" t="s">
        <v>193</v>
      </c>
    </row>
    <row r="12" spans="1:7">
      <c r="A12" s="6" t="s">
        <v>262</v>
      </c>
      <c r="B12" s="9">
        <v>10</v>
      </c>
      <c r="C12" s="6" t="s">
        <v>262</v>
      </c>
    </row>
    <row r="13" spans="1:7">
      <c r="A13" s="6" t="s">
        <v>222</v>
      </c>
      <c r="B13" s="9">
        <v>11</v>
      </c>
      <c r="C13" s="6" t="s">
        <v>222</v>
      </c>
    </row>
    <row r="14" spans="1:7">
      <c r="A14" s="6" t="s">
        <v>223</v>
      </c>
      <c r="B14" s="9">
        <v>12</v>
      </c>
      <c r="C14" s="6" t="s">
        <v>223</v>
      </c>
    </row>
    <row r="15" spans="1:7">
      <c r="A15" s="6" t="s">
        <v>224</v>
      </c>
      <c r="B15" s="9">
        <v>13</v>
      </c>
      <c r="C15" s="6" t="s">
        <v>224</v>
      </c>
    </row>
    <row r="16" spans="1:7">
      <c r="A16" s="6" t="s">
        <v>226</v>
      </c>
      <c r="B16" s="9">
        <v>14</v>
      </c>
      <c r="C16" s="6" t="s">
        <v>226</v>
      </c>
    </row>
    <row r="17" spans="1:7">
      <c r="A17" s="6" t="s">
        <v>244</v>
      </c>
      <c r="B17" s="9">
        <v>15</v>
      </c>
      <c r="C17" s="6" t="s">
        <v>244</v>
      </c>
    </row>
    <row r="18" spans="1:7">
      <c r="A18" s="6" t="s">
        <v>260</v>
      </c>
      <c r="B18" s="9">
        <v>16</v>
      </c>
      <c r="C18" s="6" t="s">
        <v>260</v>
      </c>
    </row>
    <row r="19" spans="1:7">
      <c r="A19" s="6" t="s">
        <v>169</v>
      </c>
      <c r="B19" s="9">
        <v>17</v>
      </c>
      <c r="C19" s="6" t="s">
        <v>169</v>
      </c>
    </row>
    <row r="20" spans="1:7">
      <c r="A20" s="6" t="s">
        <v>228</v>
      </c>
      <c r="B20" s="9">
        <v>18</v>
      </c>
      <c r="C20" s="6" t="s">
        <v>228</v>
      </c>
    </row>
    <row r="21" spans="1:7">
      <c r="A21" s="6" t="s">
        <v>174</v>
      </c>
      <c r="B21" s="9">
        <v>19</v>
      </c>
      <c r="C21" s="6" t="s">
        <v>174</v>
      </c>
    </row>
    <row r="22" spans="1:7">
      <c r="A22" s="6" t="s">
        <v>270</v>
      </c>
      <c r="B22" s="9">
        <v>20</v>
      </c>
      <c r="C22" s="6" t="s">
        <v>270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5A0C-B0C5-4A6D-8A38-021328C5FEF9}">
  <dimension ref="A1:L50"/>
  <sheetViews>
    <sheetView workbookViewId="0">
      <pane ySplit="1" topLeftCell="A7" activePane="bottomLeft" state="frozen"/>
      <selection activeCell="C11" sqref="C11"/>
      <selection pane="bottomLeft" activeCell="E11" sqref="E11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186</v>
      </c>
      <c r="B3" s="9">
        <v>1</v>
      </c>
      <c r="C3" s="2" t="s">
        <v>153</v>
      </c>
      <c r="E3" s="6" t="s">
        <v>154</v>
      </c>
    </row>
    <row r="4" spans="1:7">
      <c r="A4" s="6" t="s">
        <v>174</v>
      </c>
      <c r="B4" s="9">
        <v>2</v>
      </c>
      <c r="E4" s="6" t="s">
        <v>155</v>
      </c>
    </row>
    <row r="5" spans="1:7">
      <c r="A5" s="6" t="s">
        <v>170</v>
      </c>
      <c r="B5" s="9">
        <v>3</v>
      </c>
      <c r="E5" s="6" t="s">
        <v>156</v>
      </c>
    </row>
    <row r="6" spans="1:7">
      <c r="A6" s="6" t="s">
        <v>171</v>
      </c>
      <c r="B6" s="9">
        <v>4</v>
      </c>
      <c r="E6" s="6" t="s">
        <v>219</v>
      </c>
    </row>
    <row r="7" spans="1:7">
      <c r="A7" s="6" t="s">
        <v>169</v>
      </c>
      <c r="B7" s="9">
        <v>5</v>
      </c>
      <c r="E7" s="6" t="s">
        <v>182</v>
      </c>
    </row>
    <row r="8" spans="1:7">
      <c r="A8" s="6" t="s">
        <v>228</v>
      </c>
      <c r="B8" s="9">
        <v>6</v>
      </c>
      <c r="E8" s="6" t="s">
        <v>184</v>
      </c>
    </row>
    <row r="9" spans="1:7">
      <c r="A9" s="6" t="s">
        <v>220</v>
      </c>
      <c r="B9" s="9">
        <v>7</v>
      </c>
      <c r="E9" s="6" t="s">
        <v>247</v>
      </c>
    </row>
    <row r="10" spans="1:7">
      <c r="A10" s="6" t="s">
        <v>221</v>
      </c>
      <c r="B10" s="9">
        <v>8</v>
      </c>
      <c r="E10" s="6" t="s">
        <v>185</v>
      </c>
    </row>
    <row r="11" spans="1:7">
      <c r="A11" s="6" t="s">
        <v>262</v>
      </c>
      <c r="B11" s="9">
        <v>9</v>
      </c>
      <c r="E11" s="6" t="s">
        <v>274</v>
      </c>
    </row>
    <row r="12" spans="1:7">
      <c r="A12" s="6" t="s">
        <v>168</v>
      </c>
      <c r="B12" s="9">
        <v>10</v>
      </c>
      <c r="E12" s="6" t="s">
        <v>189</v>
      </c>
    </row>
    <row r="13" spans="1:7">
      <c r="A13" s="6" t="s">
        <v>167</v>
      </c>
      <c r="B13" s="9">
        <v>11</v>
      </c>
      <c r="E13" s="6" t="s">
        <v>191</v>
      </c>
    </row>
    <row r="14" spans="1:7">
      <c r="A14" s="6" t="s">
        <v>157</v>
      </c>
      <c r="B14" s="9">
        <v>12</v>
      </c>
      <c r="E14" s="6" t="s">
        <v>261</v>
      </c>
    </row>
    <row r="15" spans="1:7">
      <c r="A15" s="6" t="s">
        <v>158</v>
      </c>
      <c r="B15" s="9">
        <v>13</v>
      </c>
      <c r="E15" s="6" t="s">
        <v>192</v>
      </c>
    </row>
    <row r="16" spans="1:7">
      <c r="A16" s="6" t="s">
        <v>159</v>
      </c>
      <c r="B16" s="9">
        <v>14</v>
      </c>
      <c r="E16" s="6" t="s">
        <v>193</v>
      </c>
    </row>
    <row r="17" spans="1:7">
      <c r="A17" s="6" t="s">
        <v>160</v>
      </c>
      <c r="B17" s="9">
        <v>15</v>
      </c>
      <c r="E17" s="6" t="s">
        <v>250</v>
      </c>
    </row>
    <row r="18" spans="1:7">
      <c r="A18" s="6" t="s">
        <v>233</v>
      </c>
      <c r="B18" s="9">
        <v>16</v>
      </c>
      <c r="E18" s="6" t="s">
        <v>222</v>
      </c>
    </row>
    <row r="19" spans="1:7">
      <c r="A19" s="6" t="s">
        <v>161</v>
      </c>
      <c r="B19" s="9">
        <v>17</v>
      </c>
      <c r="E19" s="6" t="s">
        <v>223</v>
      </c>
    </row>
    <row r="20" spans="1:7">
      <c r="A20" s="6" t="s">
        <v>180</v>
      </c>
      <c r="B20" s="9">
        <v>18</v>
      </c>
      <c r="E20" s="6" t="s">
        <v>224</v>
      </c>
    </row>
    <row r="21" spans="1:7">
      <c r="A21" s="6" t="s">
        <v>162</v>
      </c>
      <c r="B21" s="9">
        <v>19</v>
      </c>
      <c r="E21" s="6" t="s">
        <v>244</v>
      </c>
    </row>
    <row r="22" spans="1:7">
      <c r="A22" s="6" t="s">
        <v>231</v>
      </c>
      <c r="B22" s="9">
        <v>20</v>
      </c>
      <c r="E22" s="6" t="s">
        <v>260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154</v>
      </c>
      <c r="B25" s="9">
        <v>1</v>
      </c>
    </row>
    <row r="26" spans="1:7">
      <c r="A26" s="6" t="s">
        <v>155</v>
      </c>
      <c r="B26" s="9">
        <v>2</v>
      </c>
    </row>
    <row r="27" spans="1:7">
      <c r="A27" s="6" t="s">
        <v>156</v>
      </c>
      <c r="B27" s="9">
        <v>3</v>
      </c>
    </row>
    <row r="28" spans="1:7">
      <c r="A28" s="6" t="s">
        <v>219</v>
      </c>
      <c r="B28" s="9">
        <v>4</v>
      </c>
    </row>
    <row r="29" spans="1:7">
      <c r="A29" s="6" t="s">
        <v>182</v>
      </c>
      <c r="B29" s="9">
        <v>5</v>
      </c>
    </row>
    <row r="30" spans="1:7">
      <c r="A30" s="6" t="s">
        <v>184</v>
      </c>
      <c r="B30" s="9">
        <v>6</v>
      </c>
    </row>
    <row r="31" spans="1:7">
      <c r="A31" s="6" t="s">
        <v>247</v>
      </c>
      <c r="B31" s="9">
        <v>7</v>
      </c>
    </row>
    <row r="32" spans="1:7">
      <c r="A32" s="6" t="s">
        <v>185</v>
      </c>
      <c r="B32" s="9">
        <v>8</v>
      </c>
    </row>
    <row r="33" spans="1:2">
      <c r="A33" s="6" t="s">
        <v>274</v>
      </c>
      <c r="B33" s="9">
        <v>9</v>
      </c>
    </row>
    <row r="34" spans="1:2">
      <c r="A34" s="6" t="s">
        <v>189</v>
      </c>
      <c r="B34" s="9">
        <v>10</v>
      </c>
    </row>
    <row r="35" spans="1:2">
      <c r="A35" s="6" t="s">
        <v>191</v>
      </c>
      <c r="B35" s="9">
        <v>11</v>
      </c>
    </row>
    <row r="36" spans="1:2">
      <c r="A36" s="6" t="s">
        <v>261</v>
      </c>
      <c r="B36" s="9">
        <v>12</v>
      </c>
    </row>
    <row r="37" spans="1:2">
      <c r="A37" s="6" t="s">
        <v>192</v>
      </c>
      <c r="B37" s="9">
        <v>13</v>
      </c>
    </row>
    <row r="38" spans="1:2">
      <c r="A38" s="6" t="s">
        <v>193</v>
      </c>
      <c r="B38" s="9">
        <v>14</v>
      </c>
    </row>
    <row r="39" spans="1:2">
      <c r="A39" s="6" t="s">
        <v>250</v>
      </c>
      <c r="B39" s="9">
        <v>15</v>
      </c>
    </row>
    <row r="40" spans="1:2">
      <c r="A40" s="6" t="s">
        <v>222</v>
      </c>
      <c r="B40" s="9">
        <v>16</v>
      </c>
    </row>
    <row r="41" spans="1:2">
      <c r="A41" s="6" t="s">
        <v>223</v>
      </c>
      <c r="B41" s="9">
        <v>17</v>
      </c>
    </row>
    <row r="42" spans="1:2">
      <c r="A42" s="6" t="s">
        <v>224</v>
      </c>
      <c r="B42" s="9">
        <v>18</v>
      </c>
    </row>
    <row r="43" spans="1:2">
      <c r="A43" s="6" t="s">
        <v>244</v>
      </c>
      <c r="B43" s="9">
        <v>19</v>
      </c>
    </row>
    <row r="44" spans="1:2">
      <c r="A44" s="6" t="s">
        <v>260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6FC1-49BA-43FB-823B-611F101D7228}">
  <dimension ref="A1:L50"/>
  <sheetViews>
    <sheetView zoomScale="115" zoomScaleNormal="115" workbookViewId="0">
      <pane ySplit="1" topLeftCell="A2" activePane="bottomLeft" state="frozen"/>
      <selection pane="bottomLeft" activeCell="A9" sqref="A9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161</v>
      </c>
      <c r="B3" s="9">
        <v>1</v>
      </c>
      <c r="C3" s="2" t="s">
        <v>153</v>
      </c>
      <c r="E3" s="6" t="s">
        <v>219</v>
      </c>
    </row>
    <row r="4" spans="1:7">
      <c r="A4" s="6" t="s">
        <v>234</v>
      </c>
      <c r="B4" s="9">
        <v>2</v>
      </c>
      <c r="E4" s="6" t="s">
        <v>220</v>
      </c>
    </row>
    <row r="5" spans="1:7">
      <c r="A5" s="6" t="s">
        <v>162</v>
      </c>
      <c r="B5" s="9">
        <v>3</v>
      </c>
      <c r="E5" s="6" t="s">
        <v>221</v>
      </c>
    </row>
    <row r="6" spans="1:7">
      <c r="A6" s="6" t="s">
        <v>173</v>
      </c>
      <c r="B6" s="9">
        <v>4</v>
      </c>
      <c r="E6" s="6" t="s">
        <v>222</v>
      </c>
    </row>
    <row r="7" spans="1:7">
      <c r="A7" s="6" t="s">
        <v>163</v>
      </c>
      <c r="B7" s="9">
        <v>5</v>
      </c>
      <c r="E7" s="6" t="s">
        <v>223</v>
      </c>
    </row>
    <row r="8" spans="1:7">
      <c r="A8" s="6" t="s">
        <v>164</v>
      </c>
      <c r="B8" s="9">
        <v>6</v>
      </c>
      <c r="E8" s="6" t="s">
        <v>224</v>
      </c>
    </row>
    <row r="9" spans="1:7">
      <c r="A9" s="6" t="s">
        <v>165</v>
      </c>
      <c r="B9" s="9">
        <v>7</v>
      </c>
      <c r="E9" s="6" t="s">
        <v>225</v>
      </c>
    </row>
    <row r="10" spans="1:7">
      <c r="A10" s="6" t="s">
        <v>166</v>
      </c>
      <c r="B10" s="9">
        <v>8</v>
      </c>
      <c r="E10" s="6" t="s">
        <v>226</v>
      </c>
    </row>
    <row r="11" spans="1:7">
      <c r="A11" s="6" t="s">
        <v>167</v>
      </c>
      <c r="B11" s="9">
        <v>9</v>
      </c>
      <c r="E11" s="6" t="s">
        <v>227</v>
      </c>
    </row>
    <row r="12" spans="1:7">
      <c r="A12" s="6" t="s">
        <v>172</v>
      </c>
      <c r="B12" s="9">
        <v>10</v>
      </c>
      <c r="E12" s="6" t="s">
        <v>228</v>
      </c>
    </row>
    <row r="13" spans="1:7">
      <c r="A13" s="6" t="s">
        <v>168</v>
      </c>
      <c r="B13" s="9">
        <v>11</v>
      </c>
      <c r="E13" s="6" t="s">
        <v>177</v>
      </c>
    </row>
    <row r="14" spans="1:7">
      <c r="A14" s="6" t="s">
        <v>169</v>
      </c>
      <c r="B14" s="9">
        <v>12</v>
      </c>
      <c r="E14" s="6" t="s">
        <v>235</v>
      </c>
    </row>
    <row r="15" spans="1:7">
      <c r="A15" s="6" t="s">
        <v>170</v>
      </c>
      <c r="B15" s="9">
        <v>13</v>
      </c>
      <c r="E15" s="6" t="s">
        <v>179</v>
      </c>
    </row>
    <row r="16" spans="1:7">
      <c r="A16" s="6" t="s">
        <v>171</v>
      </c>
      <c r="B16" s="9">
        <v>14</v>
      </c>
      <c r="E16" s="6" t="s">
        <v>236</v>
      </c>
    </row>
    <row r="17" spans="1:7">
      <c r="A17" s="6" t="s">
        <v>154</v>
      </c>
      <c r="B17" s="9">
        <v>15</v>
      </c>
      <c r="E17" s="6" t="s">
        <v>237</v>
      </c>
    </row>
    <row r="18" spans="1:7">
      <c r="A18" s="6" t="s">
        <v>155</v>
      </c>
      <c r="B18" s="9">
        <v>16</v>
      </c>
      <c r="E18" s="6" t="s">
        <v>238</v>
      </c>
    </row>
    <row r="19" spans="1:7">
      <c r="A19" s="6" t="s">
        <v>156</v>
      </c>
      <c r="B19" s="9">
        <v>17</v>
      </c>
      <c r="E19" s="6" t="s">
        <v>239</v>
      </c>
    </row>
    <row r="20" spans="1:7">
      <c r="A20" s="6" t="s">
        <v>180</v>
      </c>
      <c r="B20" s="9">
        <v>18</v>
      </c>
      <c r="E20" s="6" t="s">
        <v>240</v>
      </c>
    </row>
    <row r="21" spans="1:7">
      <c r="A21" s="6" t="s">
        <v>181</v>
      </c>
      <c r="B21" s="9">
        <v>19</v>
      </c>
      <c r="E21" s="6" t="s">
        <v>190</v>
      </c>
    </row>
    <row r="22" spans="1:7">
      <c r="A22" s="6" t="s">
        <v>182</v>
      </c>
      <c r="B22" s="9">
        <v>20</v>
      </c>
      <c r="E22" s="6" t="s">
        <v>241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157</v>
      </c>
      <c r="B25" s="9">
        <v>1</v>
      </c>
    </row>
    <row r="26" spans="1:7">
      <c r="A26" s="6" t="s">
        <v>219</v>
      </c>
      <c r="B26" s="9">
        <v>2</v>
      </c>
    </row>
    <row r="27" spans="1:7">
      <c r="A27" s="6" t="s">
        <v>158</v>
      </c>
      <c r="B27" s="9">
        <v>3</v>
      </c>
    </row>
    <row r="28" spans="1:7">
      <c r="A28" s="6" t="s">
        <v>159</v>
      </c>
      <c r="B28" s="9">
        <v>4</v>
      </c>
    </row>
    <row r="29" spans="1:7">
      <c r="A29" s="6" t="s">
        <v>220</v>
      </c>
      <c r="B29" s="9">
        <v>5</v>
      </c>
    </row>
    <row r="30" spans="1:7">
      <c r="A30" s="6" t="s">
        <v>221</v>
      </c>
      <c r="B30" s="9">
        <v>6</v>
      </c>
    </row>
    <row r="31" spans="1:7">
      <c r="A31" s="6" t="s">
        <v>160</v>
      </c>
      <c r="B31" s="9">
        <v>7</v>
      </c>
    </row>
    <row r="32" spans="1:7">
      <c r="A32" s="6" t="s">
        <v>233</v>
      </c>
      <c r="B32" s="9">
        <v>8</v>
      </c>
    </row>
    <row r="33" spans="1:2">
      <c r="A33" s="6" t="s">
        <v>234</v>
      </c>
      <c r="B33" s="9">
        <v>9</v>
      </c>
    </row>
    <row r="34" spans="1:2">
      <c r="A34" s="6" t="s">
        <v>231</v>
      </c>
      <c r="B34" s="9">
        <v>10</v>
      </c>
    </row>
    <row r="35" spans="1:2">
      <c r="A35" s="6" t="s">
        <v>232</v>
      </c>
      <c r="B35" s="9">
        <v>11</v>
      </c>
    </row>
    <row r="36" spans="1:2">
      <c r="A36" s="6" t="s">
        <v>229</v>
      </c>
      <c r="B36" s="9">
        <v>12</v>
      </c>
    </row>
    <row r="37" spans="1:2">
      <c r="A37" s="6" t="s">
        <v>230</v>
      </c>
      <c r="B37" s="9">
        <v>13</v>
      </c>
    </row>
    <row r="38" spans="1:2">
      <c r="A38" s="6" t="s">
        <v>222</v>
      </c>
      <c r="B38" s="9">
        <v>14</v>
      </c>
    </row>
    <row r="39" spans="1:2">
      <c r="A39" s="6" t="s">
        <v>223</v>
      </c>
      <c r="B39" s="9">
        <v>15</v>
      </c>
    </row>
    <row r="40" spans="1:2">
      <c r="A40" s="6" t="s">
        <v>224</v>
      </c>
      <c r="B40" s="9">
        <v>16</v>
      </c>
    </row>
    <row r="41" spans="1:2">
      <c r="A41" s="6" t="s">
        <v>225</v>
      </c>
      <c r="B41" s="9">
        <v>17</v>
      </c>
    </row>
    <row r="42" spans="1:2">
      <c r="A42" s="6" t="s">
        <v>226</v>
      </c>
      <c r="B42" s="9">
        <v>18</v>
      </c>
    </row>
    <row r="43" spans="1:2">
      <c r="A43" s="6" t="s">
        <v>227</v>
      </c>
      <c r="B43" s="9">
        <v>19</v>
      </c>
    </row>
    <row r="44" spans="1:2">
      <c r="A44" s="6" t="s">
        <v>228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519E-0140-4BC6-9EA6-F8312996841F}">
  <dimension ref="A1:L50"/>
  <sheetViews>
    <sheetView workbookViewId="0">
      <pane ySplit="1" topLeftCell="A2" activePane="bottomLeft" state="frozen"/>
      <selection pane="bottomLeft" activeCell="C16" sqref="C16"/>
    </sheetView>
  </sheetViews>
  <sheetFormatPr baseColWidth="10" defaultRowHeight="18.75"/>
  <cols>
    <col min="1" max="1" width="46.85546875" customWidth="1"/>
    <col min="2" max="2" width="11.42578125" style="2"/>
    <col min="3" max="3" width="49.140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219</v>
      </c>
      <c r="B3" s="9">
        <v>1</v>
      </c>
      <c r="C3" s="6" t="s">
        <v>219</v>
      </c>
      <c r="E3" s="2" t="s">
        <v>153</v>
      </c>
      <c r="G3" s="2" t="s">
        <v>153</v>
      </c>
    </row>
    <row r="4" spans="1:7">
      <c r="A4" s="6" t="s">
        <v>220</v>
      </c>
      <c r="B4" s="9">
        <v>2</v>
      </c>
      <c r="C4" s="6" t="s">
        <v>220</v>
      </c>
    </row>
    <row r="5" spans="1:7">
      <c r="A5" s="6" t="s">
        <v>221</v>
      </c>
      <c r="B5" s="9">
        <v>3</v>
      </c>
      <c r="C5" s="6" t="s">
        <v>221</v>
      </c>
    </row>
    <row r="6" spans="1:7">
      <c r="A6" s="6" t="s">
        <v>222</v>
      </c>
      <c r="B6" s="9">
        <v>4</v>
      </c>
      <c r="C6" s="6" t="s">
        <v>222</v>
      </c>
    </row>
    <row r="7" spans="1:7">
      <c r="A7" s="6" t="s">
        <v>223</v>
      </c>
      <c r="B7" s="9">
        <v>5</v>
      </c>
      <c r="C7" s="6" t="s">
        <v>223</v>
      </c>
    </row>
    <row r="8" spans="1:7">
      <c r="A8" s="6" t="s">
        <v>224</v>
      </c>
      <c r="B8" s="9">
        <v>6</v>
      </c>
      <c r="C8" s="6" t="s">
        <v>224</v>
      </c>
    </row>
    <row r="9" spans="1:7">
      <c r="A9" s="6" t="s">
        <v>226</v>
      </c>
      <c r="B9" s="9">
        <v>7</v>
      </c>
      <c r="C9" s="6" t="s">
        <v>226</v>
      </c>
    </row>
    <row r="10" spans="1:7">
      <c r="A10" s="6" t="s">
        <v>244</v>
      </c>
      <c r="B10" s="9">
        <v>8</v>
      </c>
      <c r="C10" s="6" t="s">
        <v>244</v>
      </c>
    </row>
    <row r="11" spans="1:7">
      <c r="A11" s="6" t="s">
        <v>227</v>
      </c>
      <c r="B11" s="9">
        <v>9</v>
      </c>
      <c r="C11" s="6" t="s">
        <v>227</v>
      </c>
    </row>
    <row r="12" spans="1:7">
      <c r="A12" s="6" t="s">
        <v>169</v>
      </c>
      <c r="B12" s="9">
        <v>10</v>
      </c>
      <c r="C12" s="6" t="s">
        <v>169</v>
      </c>
    </row>
    <row r="13" spans="1:7">
      <c r="A13" s="6" t="s">
        <v>228</v>
      </c>
      <c r="B13" s="9">
        <v>11</v>
      </c>
      <c r="C13" s="6" t="s">
        <v>228</v>
      </c>
    </row>
    <row r="14" spans="1:7">
      <c r="A14" s="6" t="s">
        <v>174</v>
      </c>
      <c r="B14" s="9">
        <v>12</v>
      </c>
      <c r="C14" s="6" t="s">
        <v>174</v>
      </c>
    </row>
    <row r="15" spans="1:7">
      <c r="A15" s="6" t="s">
        <v>154</v>
      </c>
      <c r="B15" s="9">
        <v>13</v>
      </c>
      <c r="C15" s="6" t="s">
        <v>245</v>
      </c>
    </row>
    <row r="16" spans="1:7">
      <c r="A16" s="6" t="s">
        <v>240</v>
      </c>
      <c r="B16" s="9">
        <v>14</v>
      </c>
      <c r="C16" s="6" t="s">
        <v>158</v>
      </c>
    </row>
    <row r="17" spans="1:7">
      <c r="A17" s="6" t="s">
        <v>249</v>
      </c>
      <c r="B17" s="9">
        <v>15</v>
      </c>
      <c r="C17" s="6" t="s">
        <v>159</v>
      </c>
    </row>
    <row r="18" spans="1:7">
      <c r="A18" s="6" t="s">
        <v>192</v>
      </c>
      <c r="B18" s="9">
        <v>16</v>
      </c>
      <c r="C18" s="6" t="s">
        <v>161</v>
      </c>
    </row>
    <row r="19" spans="1:7">
      <c r="A19" s="6" t="s">
        <v>250</v>
      </c>
      <c r="B19" s="9">
        <v>17</v>
      </c>
      <c r="C19" s="6" t="s">
        <v>246</v>
      </c>
    </row>
    <row r="20" spans="1:7">
      <c r="A20" s="6" t="s">
        <v>155</v>
      </c>
      <c r="B20" s="9">
        <v>18</v>
      </c>
      <c r="C20" s="6" t="s">
        <v>232</v>
      </c>
    </row>
    <row r="21" spans="1:7">
      <c r="A21" s="6" t="s">
        <v>177</v>
      </c>
      <c r="B21" s="9">
        <v>19</v>
      </c>
      <c r="C21" s="6" t="s">
        <v>247</v>
      </c>
    </row>
    <row r="22" spans="1:7">
      <c r="A22" s="6" t="s">
        <v>156</v>
      </c>
      <c r="B22" s="9">
        <v>20</v>
      </c>
      <c r="C22" s="6" t="s">
        <v>248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7860-E910-46B7-A303-452ECE5168C0}">
  <dimension ref="A1:L50"/>
  <sheetViews>
    <sheetView workbookViewId="0">
      <pane ySplit="1" topLeftCell="A2" activePane="bottomLeft" state="frozen"/>
      <selection pane="bottomLeft" activeCell="C16" sqref="C16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3.425781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184</v>
      </c>
      <c r="B3" s="9">
        <v>1</v>
      </c>
      <c r="C3" s="2" t="s">
        <v>153</v>
      </c>
      <c r="E3" s="6" t="s">
        <v>254</v>
      </c>
    </row>
    <row r="4" spans="1:7">
      <c r="A4" s="6" t="s">
        <v>185</v>
      </c>
      <c r="B4" s="9">
        <v>2</v>
      </c>
      <c r="E4" s="6" t="s">
        <v>253</v>
      </c>
    </row>
    <row r="5" spans="1:7">
      <c r="A5" s="6" t="s">
        <v>248</v>
      </c>
      <c r="B5" s="9">
        <v>3</v>
      </c>
      <c r="E5" s="6" t="s">
        <v>255</v>
      </c>
    </row>
    <row r="6" spans="1:7">
      <c r="A6" s="6" t="s">
        <v>186</v>
      </c>
      <c r="B6" s="9">
        <v>4</v>
      </c>
      <c r="E6" s="6" t="s">
        <v>256</v>
      </c>
    </row>
    <row r="7" spans="1:7">
      <c r="A7" s="6" t="s">
        <v>187</v>
      </c>
      <c r="B7" s="9">
        <v>5</v>
      </c>
      <c r="E7" s="6" t="s">
        <v>257</v>
      </c>
    </row>
    <row r="8" spans="1:7">
      <c r="A8" s="6" t="s">
        <v>188</v>
      </c>
      <c r="B8" s="9">
        <v>6</v>
      </c>
      <c r="E8" s="6" t="s">
        <v>244</v>
      </c>
    </row>
    <row r="9" spans="1:7">
      <c r="A9" s="6" t="s">
        <v>189</v>
      </c>
      <c r="B9" s="9">
        <v>7</v>
      </c>
      <c r="E9" s="6" t="s">
        <v>228</v>
      </c>
    </row>
    <row r="10" spans="1:7">
      <c r="A10" s="6" t="s">
        <v>191</v>
      </c>
      <c r="B10" s="9">
        <v>8</v>
      </c>
      <c r="E10" s="6" t="s">
        <v>258</v>
      </c>
    </row>
    <row r="11" spans="1:7">
      <c r="A11" s="6" t="s">
        <v>261</v>
      </c>
      <c r="B11" s="9">
        <v>9</v>
      </c>
      <c r="E11" s="6" t="s">
        <v>259</v>
      </c>
    </row>
    <row r="12" spans="1:7">
      <c r="A12" s="6" t="s">
        <v>192</v>
      </c>
      <c r="B12" s="9">
        <v>10</v>
      </c>
      <c r="E12" s="6" t="s">
        <v>174</v>
      </c>
    </row>
    <row r="13" spans="1:7">
      <c r="A13" s="6" t="s">
        <v>193</v>
      </c>
      <c r="B13" s="9">
        <v>11</v>
      </c>
      <c r="E13" s="6" t="s">
        <v>175</v>
      </c>
    </row>
    <row r="14" spans="1:7">
      <c r="A14" s="6" t="s">
        <v>262</v>
      </c>
      <c r="B14" s="9">
        <v>12</v>
      </c>
      <c r="E14" s="6" t="s">
        <v>176</v>
      </c>
    </row>
    <row r="15" spans="1:7">
      <c r="A15" s="6" t="s">
        <v>157</v>
      </c>
      <c r="B15" s="9">
        <v>13</v>
      </c>
      <c r="E15" s="6" t="s">
        <v>228</v>
      </c>
    </row>
    <row r="16" spans="1:7">
      <c r="A16" s="6" t="s">
        <v>158</v>
      </c>
      <c r="B16" s="9">
        <v>14</v>
      </c>
      <c r="E16" s="6" t="s">
        <v>260</v>
      </c>
    </row>
    <row r="17" spans="1:7">
      <c r="A17" s="6" t="s">
        <v>159</v>
      </c>
      <c r="B17" s="9">
        <v>15</v>
      </c>
      <c r="E17" s="6" t="s">
        <v>225</v>
      </c>
    </row>
    <row r="18" spans="1:7">
      <c r="A18" s="6" t="s">
        <v>160</v>
      </c>
      <c r="B18" s="9">
        <v>16</v>
      </c>
      <c r="E18" s="6" t="s">
        <v>226</v>
      </c>
    </row>
    <row r="19" spans="1:7">
      <c r="A19" s="6" t="s">
        <v>161</v>
      </c>
      <c r="B19" s="9">
        <v>17</v>
      </c>
      <c r="E19" s="6" t="s">
        <v>223</v>
      </c>
    </row>
    <row r="20" spans="1:7">
      <c r="A20" s="6" t="s">
        <v>180</v>
      </c>
      <c r="B20" s="9">
        <v>18</v>
      </c>
      <c r="E20" s="6" t="s">
        <v>224</v>
      </c>
    </row>
    <row r="21" spans="1:7">
      <c r="A21" s="6" t="s">
        <v>234</v>
      </c>
      <c r="B21" s="9">
        <v>19</v>
      </c>
      <c r="E21" s="6" t="s">
        <v>222</v>
      </c>
    </row>
    <row r="22" spans="1:7">
      <c r="A22" s="6" t="s">
        <v>162</v>
      </c>
      <c r="B22" s="9">
        <v>20</v>
      </c>
      <c r="E22" s="6" t="s">
        <v>250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175</v>
      </c>
      <c r="B25" s="9">
        <v>1</v>
      </c>
    </row>
    <row r="26" spans="1:7">
      <c r="A26" s="6" t="s">
        <v>176</v>
      </c>
      <c r="B26" s="9">
        <v>2</v>
      </c>
    </row>
    <row r="27" spans="1:7">
      <c r="A27" s="6" t="s">
        <v>174</v>
      </c>
      <c r="B27" s="9">
        <v>3</v>
      </c>
    </row>
    <row r="28" spans="1:7">
      <c r="A28" s="6" t="s">
        <v>228</v>
      </c>
      <c r="B28" s="9">
        <v>4</v>
      </c>
    </row>
    <row r="29" spans="1:7">
      <c r="A29" s="6" t="s">
        <v>260</v>
      </c>
      <c r="B29" s="9">
        <v>5</v>
      </c>
    </row>
    <row r="30" spans="1:7">
      <c r="A30" s="6" t="s">
        <v>225</v>
      </c>
      <c r="B30" s="9">
        <v>6</v>
      </c>
    </row>
    <row r="31" spans="1:7">
      <c r="A31" s="6" t="s">
        <v>226</v>
      </c>
      <c r="B31" s="9">
        <v>7</v>
      </c>
    </row>
    <row r="32" spans="1:7">
      <c r="A32" s="6" t="s">
        <v>223</v>
      </c>
      <c r="B32" s="9">
        <v>8</v>
      </c>
    </row>
    <row r="33" spans="1:2">
      <c r="A33" s="6" t="s">
        <v>224</v>
      </c>
      <c r="B33" s="9">
        <v>9</v>
      </c>
    </row>
    <row r="34" spans="1:2">
      <c r="A34" s="6" t="s">
        <v>222</v>
      </c>
      <c r="B34" s="9">
        <v>10</v>
      </c>
    </row>
    <row r="35" spans="1:2">
      <c r="A35" s="6" t="s">
        <v>250</v>
      </c>
      <c r="B35" s="9">
        <v>11</v>
      </c>
    </row>
    <row r="36" spans="1:2">
      <c r="A36" s="6" t="s">
        <v>231</v>
      </c>
      <c r="B36" s="9">
        <v>12</v>
      </c>
    </row>
    <row r="37" spans="1:2">
      <c r="A37" s="6" t="s">
        <v>232</v>
      </c>
      <c r="B37" s="9">
        <v>13</v>
      </c>
    </row>
    <row r="38" spans="1:2">
      <c r="A38" s="6" t="s">
        <v>229</v>
      </c>
      <c r="B38" s="9">
        <v>14</v>
      </c>
    </row>
    <row r="39" spans="1:2">
      <c r="A39" s="6" t="s">
        <v>230</v>
      </c>
      <c r="B39" s="9">
        <v>15</v>
      </c>
    </row>
    <row r="40" spans="1:2">
      <c r="A40" s="6" t="s">
        <v>233</v>
      </c>
      <c r="B40" s="9">
        <v>16</v>
      </c>
    </row>
    <row r="41" spans="1:2">
      <c r="A41" s="6" t="s">
        <v>219</v>
      </c>
      <c r="B41" s="9">
        <v>17</v>
      </c>
    </row>
    <row r="42" spans="1:2">
      <c r="A42" s="6" t="s">
        <v>220</v>
      </c>
      <c r="B42" s="9">
        <v>18</v>
      </c>
    </row>
    <row r="43" spans="1:2">
      <c r="A43" s="6" t="s">
        <v>221</v>
      </c>
      <c r="B43" s="9">
        <v>19</v>
      </c>
    </row>
    <row r="44" spans="1:2">
      <c r="A44" s="6" t="s">
        <v>247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7BCB-ECDC-4E7D-AA2E-1FD37F108CAF}">
  <dimension ref="A1:L50"/>
  <sheetViews>
    <sheetView workbookViewId="0">
      <pane ySplit="1" topLeftCell="A2" activePane="bottomLeft" state="frozen"/>
      <selection pane="bottomLeft" activeCell="C22" sqref="C2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157</v>
      </c>
      <c r="B3" s="9">
        <v>1</v>
      </c>
      <c r="C3" s="6" t="s">
        <v>164</v>
      </c>
      <c r="E3" s="2" t="s">
        <v>153</v>
      </c>
      <c r="G3" s="2" t="s">
        <v>153</v>
      </c>
    </row>
    <row r="4" spans="1:7">
      <c r="A4" s="6" t="s">
        <v>219</v>
      </c>
      <c r="B4" s="9">
        <v>2</v>
      </c>
      <c r="C4" s="6" t="s">
        <v>166</v>
      </c>
    </row>
    <row r="5" spans="1:7">
      <c r="A5" s="6" t="s">
        <v>220</v>
      </c>
      <c r="B5" s="9">
        <v>3</v>
      </c>
      <c r="C5" s="6" t="s">
        <v>254</v>
      </c>
    </row>
    <row r="6" spans="1:7">
      <c r="A6" s="6" t="s">
        <v>221</v>
      </c>
      <c r="B6" s="9">
        <v>4</v>
      </c>
      <c r="C6" s="6" t="s">
        <v>172</v>
      </c>
    </row>
    <row r="7" spans="1:7">
      <c r="A7" s="6" t="s">
        <v>179</v>
      </c>
      <c r="B7" s="9">
        <v>5</v>
      </c>
      <c r="C7" s="6" t="s">
        <v>168</v>
      </c>
    </row>
    <row r="8" spans="1:7">
      <c r="A8" s="6" t="s">
        <v>180</v>
      </c>
      <c r="B8" s="9">
        <v>6</v>
      </c>
      <c r="C8" s="6" t="s">
        <v>225</v>
      </c>
    </row>
    <row r="9" spans="1:7">
      <c r="A9" s="6" t="s">
        <v>181</v>
      </c>
      <c r="B9" s="9">
        <v>7</v>
      </c>
      <c r="C9" s="6" t="s">
        <v>263</v>
      </c>
    </row>
    <row r="10" spans="1:7">
      <c r="A10" s="6" t="s">
        <v>154</v>
      </c>
      <c r="B10" s="9">
        <v>8</v>
      </c>
      <c r="C10" s="6" t="s">
        <v>257</v>
      </c>
    </row>
    <row r="11" spans="1:7">
      <c r="A11" s="6" t="s">
        <v>240</v>
      </c>
      <c r="B11" s="9">
        <v>9</v>
      </c>
      <c r="C11" s="6" t="s">
        <v>258</v>
      </c>
    </row>
    <row r="12" spans="1:7">
      <c r="A12" s="6" t="s">
        <v>249</v>
      </c>
      <c r="B12" s="9">
        <v>10</v>
      </c>
      <c r="C12" s="6" t="s">
        <v>259</v>
      </c>
    </row>
    <row r="13" spans="1:7">
      <c r="A13" s="6" t="s">
        <v>192</v>
      </c>
      <c r="B13" s="9">
        <v>11</v>
      </c>
      <c r="C13" s="6" t="s">
        <v>175</v>
      </c>
    </row>
    <row r="14" spans="1:7">
      <c r="A14" s="6" t="s">
        <v>182</v>
      </c>
      <c r="B14" s="9">
        <v>12</v>
      </c>
      <c r="C14" s="6" t="s">
        <v>176</v>
      </c>
    </row>
    <row r="15" spans="1:7">
      <c r="A15" s="6" t="s">
        <v>183</v>
      </c>
      <c r="B15" s="9">
        <v>13</v>
      </c>
      <c r="C15" s="6" t="s">
        <v>238</v>
      </c>
    </row>
    <row r="16" spans="1:7">
      <c r="A16" s="6" t="s">
        <v>184</v>
      </c>
      <c r="B16" s="9">
        <v>14</v>
      </c>
      <c r="C16" s="6" t="s">
        <v>157</v>
      </c>
    </row>
    <row r="17" spans="1:7">
      <c r="A17" s="6" t="s">
        <v>185</v>
      </c>
      <c r="B17" s="9">
        <v>15</v>
      </c>
      <c r="C17" s="6" t="s">
        <v>219</v>
      </c>
    </row>
    <row r="18" spans="1:7">
      <c r="A18" s="6" t="s">
        <v>186</v>
      </c>
      <c r="B18" s="9">
        <v>16</v>
      </c>
      <c r="C18" s="6" t="s">
        <v>220</v>
      </c>
    </row>
    <row r="19" spans="1:7">
      <c r="A19" s="6" t="s">
        <v>187</v>
      </c>
      <c r="B19" s="9">
        <v>17</v>
      </c>
      <c r="C19" s="6" t="s">
        <v>221</v>
      </c>
    </row>
    <row r="20" spans="1:7">
      <c r="A20" s="6" t="s">
        <v>188</v>
      </c>
      <c r="B20" s="9">
        <v>18</v>
      </c>
      <c r="C20" s="6" t="s">
        <v>179</v>
      </c>
    </row>
    <row r="21" spans="1:7">
      <c r="A21" s="6" t="s">
        <v>189</v>
      </c>
      <c r="B21" s="9">
        <v>19</v>
      </c>
      <c r="C21" s="6" t="s">
        <v>180</v>
      </c>
    </row>
    <row r="22" spans="1:7">
      <c r="A22" s="6" t="s">
        <v>190</v>
      </c>
      <c r="B22" s="9">
        <v>20</v>
      </c>
      <c r="C22" s="6" t="s">
        <v>264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C6FB-3B1F-4A14-8E39-383CF2552FD6}">
  <dimension ref="A1:L50"/>
  <sheetViews>
    <sheetView workbookViewId="0">
      <pane ySplit="1" topLeftCell="A2" activePane="bottomLeft" state="frozen"/>
      <selection activeCell="C11" sqref="C11"/>
      <selection pane="bottomLeft" activeCell="A10" sqref="A10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233</v>
      </c>
      <c r="B3" s="9">
        <v>1</v>
      </c>
      <c r="C3" s="2" t="s">
        <v>153</v>
      </c>
      <c r="E3" s="6" t="s">
        <v>154</v>
      </c>
    </row>
    <row r="4" spans="1:7">
      <c r="A4" s="6" t="s">
        <v>231</v>
      </c>
      <c r="B4" s="9">
        <v>2</v>
      </c>
      <c r="E4" s="6" t="s">
        <v>155</v>
      </c>
    </row>
    <row r="5" spans="1:7">
      <c r="A5" s="6" t="s">
        <v>232</v>
      </c>
      <c r="B5" s="9">
        <v>3</v>
      </c>
      <c r="E5" s="6" t="s">
        <v>156</v>
      </c>
    </row>
    <row r="6" spans="1:7">
      <c r="A6" s="6" t="s">
        <v>173</v>
      </c>
      <c r="B6" s="9">
        <v>4</v>
      </c>
      <c r="E6" s="6" t="s">
        <v>219</v>
      </c>
    </row>
    <row r="7" spans="1:7">
      <c r="A7" s="6" t="s">
        <v>230</v>
      </c>
      <c r="B7" s="9">
        <v>5</v>
      </c>
      <c r="E7" s="6" t="s">
        <v>220</v>
      </c>
    </row>
    <row r="8" spans="1:7">
      <c r="A8" s="6" t="s">
        <v>163</v>
      </c>
      <c r="B8" s="9">
        <v>6</v>
      </c>
      <c r="E8" s="6" t="s">
        <v>221</v>
      </c>
    </row>
    <row r="9" spans="1:7">
      <c r="A9" s="6" t="s">
        <v>164</v>
      </c>
      <c r="B9" s="9">
        <v>7</v>
      </c>
      <c r="E9" s="6" t="s">
        <v>181</v>
      </c>
    </row>
    <row r="10" spans="1:7">
      <c r="A10" s="6" t="s">
        <v>165</v>
      </c>
      <c r="B10" s="9">
        <v>8</v>
      </c>
      <c r="E10" s="6" t="s">
        <v>182</v>
      </c>
    </row>
    <row r="11" spans="1:7">
      <c r="A11" s="6" t="s">
        <v>166</v>
      </c>
      <c r="B11" s="9">
        <v>9</v>
      </c>
      <c r="E11" s="6" t="s">
        <v>184</v>
      </c>
    </row>
    <row r="12" spans="1:7">
      <c r="A12" s="6" t="s">
        <v>167</v>
      </c>
      <c r="B12" s="9">
        <v>10</v>
      </c>
      <c r="E12" s="6" t="s">
        <v>247</v>
      </c>
    </row>
    <row r="13" spans="1:7">
      <c r="A13" s="6" t="s">
        <v>250</v>
      </c>
      <c r="B13" s="9">
        <v>11</v>
      </c>
      <c r="E13" s="6" t="s">
        <v>185</v>
      </c>
    </row>
    <row r="14" spans="1:7">
      <c r="A14" s="6" t="s">
        <v>222</v>
      </c>
      <c r="B14" s="9">
        <v>12</v>
      </c>
      <c r="E14" s="6" t="s">
        <v>248</v>
      </c>
    </row>
    <row r="15" spans="1:7">
      <c r="A15" s="6" t="s">
        <v>223</v>
      </c>
      <c r="B15" s="9">
        <v>13</v>
      </c>
      <c r="E15" s="6" t="s">
        <v>186</v>
      </c>
    </row>
    <row r="16" spans="1:7">
      <c r="A16" s="6" t="s">
        <v>168</v>
      </c>
      <c r="B16" s="9">
        <v>14</v>
      </c>
      <c r="E16" s="6" t="s">
        <v>187</v>
      </c>
    </row>
    <row r="17" spans="1:7">
      <c r="A17" s="6" t="s">
        <v>224</v>
      </c>
      <c r="B17" s="9">
        <v>15</v>
      </c>
      <c r="E17" s="6" t="s">
        <v>188</v>
      </c>
    </row>
    <row r="18" spans="1:7">
      <c r="A18" s="6" t="s">
        <v>260</v>
      </c>
      <c r="B18" s="9">
        <v>16</v>
      </c>
      <c r="E18" s="6" t="s">
        <v>189</v>
      </c>
    </row>
    <row r="19" spans="1:7">
      <c r="A19" s="6" t="s">
        <v>169</v>
      </c>
      <c r="B19" s="9">
        <v>17</v>
      </c>
      <c r="E19" s="6" t="s">
        <v>191</v>
      </c>
    </row>
    <row r="20" spans="1:7">
      <c r="A20" s="6" t="s">
        <v>228</v>
      </c>
      <c r="B20" s="9">
        <v>18</v>
      </c>
      <c r="E20" s="6" t="s">
        <v>261</v>
      </c>
    </row>
    <row r="21" spans="1:7">
      <c r="A21" s="6" t="s">
        <v>170</v>
      </c>
      <c r="B21" s="9">
        <v>19</v>
      </c>
      <c r="E21" s="6" t="s">
        <v>192</v>
      </c>
    </row>
    <row r="22" spans="1:7">
      <c r="A22" s="6" t="s">
        <v>171</v>
      </c>
      <c r="B22" s="9">
        <v>20</v>
      </c>
      <c r="E22" s="6" t="s">
        <v>193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154</v>
      </c>
      <c r="B25" s="9">
        <v>1</v>
      </c>
    </row>
    <row r="26" spans="1:7">
      <c r="A26" s="6" t="s">
        <v>155</v>
      </c>
      <c r="B26" s="9">
        <v>2</v>
      </c>
    </row>
    <row r="27" spans="1:7">
      <c r="A27" s="6" t="s">
        <v>156</v>
      </c>
      <c r="B27" s="9">
        <v>3</v>
      </c>
    </row>
    <row r="28" spans="1:7">
      <c r="A28" s="6" t="s">
        <v>219</v>
      </c>
      <c r="B28" s="9">
        <v>4</v>
      </c>
    </row>
    <row r="29" spans="1:7">
      <c r="A29" s="6" t="s">
        <v>220</v>
      </c>
      <c r="B29" s="9">
        <v>5</v>
      </c>
    </row>
    <row r="30" spans="1:7">
      <c r="A30" s="6" t="s">
        <v>221</v>
      </c>
      <c r="B30" s="9">
        <v>6</v>
      </c>
    </row>
    <row r="31" spans="1:7">
      <c r="A31" s="6" t="s">
        <v>181</v>
      </c>
      <c r="B31" s="9">
        <v>7</v>
      </c>
    </row>
    <row r="32" spans="1:7">
      <c r="A32" s="6" t="s">
        <v>182</v>
      </c>
      <c r="B32" s="9">
        <v>8</v>
      </c>
    </row>
    <row r="33" spans="1:2">
      <c r="A33" s="6" t="s">
        <v>184</v>
      </c>
      <c r="B33" s="9">
        <v>9</v>
      </c>
    </row>
    <row r="34" spans="1:2">
      <c r="A34" s="6" t="s">
        <v>247</v>
      </c>
      <c r="B34" s="9">
        <v>10</v>
      </c>
    </row>
    <row r="35" spans="1:2">
      <c r="A35" s="6" t="s">
        <v>185</v>
      </c>
      <c r="B35" s="9">
        <v>11</v>
      </c>
    </row>
    <row r="36" spans="1:2">
      <c r="A36" s="6" t="s">
        <v>248</v>
      </c>
      <c r="B36" s="9">
        <v>12</v>
      </c>
    </row>
    <row r="37" spans="1:2">
      <c r="A37" s="6" t="s">
        <v>186</v>
      </c>
      <c r="B37" s="9">
        <v>13</v>
      </c>
    </row>
    <row r="38" spans="1:2">
      <c r="A38" s="6" t="s">
        <v>187</v>
      </c>
      <c r="B38" s="9">
        <v>14</v>
      </c>
    </row>
    <row r="39" spans="1:2">
      <c r="A39" s="6" t="s">
        <v>188</v>
      </c>
      <c r="B39" s="9">
        <v>15</v>
      </c>
    </row>
    <row r="40" spans="1:2">
      <c r="A40" s="6" t="s">
        <v>189</v>
      </c>
      <c r="B40" s="9">
        <v>16</v>
      </c>
    </row>
    <row r="41" spans="1:2">
      <c r="A41" s="6" t="s">
        <v>191</v>
      </c>
      <c r="B41" s="9">
        <v>17</v>
      </c>
    </row>
    <row r="42" spans="1:2">
      <c r="A42" s="6" t="s">
        <v>261</v>
      </c>
      <c r="B42" s="9">
        <v>18</v>
      </c>
    </row>
    <row r="43" spans="1:2">
      <c r="A43" s="6" t="s">
        <v>192</v>
      </c>
      <c r="B43" s="9">
        <v>19</v>
      </c>
    </row>
    <row r="44" spans="1:2">
      <c r="A44" s="6" t="s">
        <v>193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B79F-12F4-4F3C-8C91-81492250DE6E}">
  <dimension ref="A1:L50"/>
  <sheetViews>
    <sheetView workbookViewId="0">
      <pane ySplit="1" topLeftCell="A2" activePane="bottomLeft" state="frozen"/>
      <selection activeCell="C11" sqref="C11"/>
      <selection pane="bottomLeft" activeCell="A22" sqref="A2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12</v>
      </c>
      <c r="C1" s="2" t="s">
        <v>13</v>
      </c>
      <c r="E1" s="2" t="s">
        <v>14</v>
      </c>
      <c r="G1" s="2" t="s">
        <v>10</v>
      </c>
    </row>
    <row r="2" spans="1:7">
      <c r="A2" s="3" t="s">
        <v>2</v>
      </c>
      <c r="C2" s="3" t="s">
        <v>2</v>
      </c>
      <c r="E2" s="3" t="s">
        <v>2</v>
      </c>
      <c r="G2" s="3" t="s">
        <v>2</v>
      </c>
    </row>
    <row r="3" spans="1:7">
      <c r="A3" s="6" t="s">
        <v>191</v>
      </c>
      <c r="B3" s="9">
        <v>1</v>
      </c>
      <c r="C3" s="6" t="s">
        <v>191</v>
      </c>
      <c r="E3" s="2" t="s">
        <v>153</v>
      </c>
      <c r="G3" s="2" t="s">
        <v>153</v>
      </c>
    </row>
    <row r="4" spans="1:7">
      <c r="A4" s="6" t="s">
        <v>261</v>
      </c>
      <c r="B4" s="9">
        <v>2</v>
      </c>
      <c r="C4" s="6" t="s">
        <v>261</v>
      </c>
    </row>
    <row r="5" spans="1:7">
      <c r="A5" s="6" t="s">
        <v>193</v>
      </c>
      <c r="B5" s="9">
        <v>3</v>
      </c>
      <c r="C5" s="6" t="s">
        <v>193</v>
      </c>
    </row>
    <row r="6" spans="1:7">
      <c r="A6" s="6" t="s">
        <v>262</v>
      </c>
      <c r="B6" s="9">
        <v>4</v>
      </c>
      <c r="C6" s="6" t="s">
        <v>262</v>
      </c>
    </row>
    <row r="7" spans="1:7">
      <c r="A7" s="6" t="s">
        <v>222</v>
      </c>
      <c r="B7" s="9">
        <v>5</v>
      </c>
      <c r="C7" s="6" t="s">
        <v>222</v>
      </c>
    </row>
    <row r="8" spans="1:7">
      <c r="A8" s="6" t="s">
        <v>223</v>
      </c>
      <c r="B8" s="9">
        <v>6</v>
      </c>
      <c r="C8" s="6" t="s">
        <v>223</v>
      </c>
    </row>
    <row r="9" spans="1:7">
      <c r="A9" s="6" t="s">
        <v>224</v>
      </c>
      <c r="B9" s="9">
        <v>7</v>
      </c>
      <c r="C9" s="6" t="s">
        <v>224</v>
      </c>
    </row>
    <row r="10" spans="1:7">
      <c r="A10" s="6" t="s">
        <v>226</v>
      </c>
      <c r="B10" s="9">
        <v>8</v>
      </c>
      <c r="C10" s="6" t="s">
        <v>226</v>
      </c>
    </row>
    <row r="11" spans="1:7">
      <c r="A11" s="6" t="s">
        <v>244</v>
      </c>
      <c r="B11" s="9">
        <v>9</v>
      </c>
      <c r="C11" s="6" t="s">
        <v>244</v>
      </c>
    </row>
    <row r="12" spans="1:7">
      <c r="A12" s="6" t="s">
        <v>260</v>
      </c>
      <c r="B12" s="9">
        <v>10</v>
      </c>
      <c r="C12" s="6" t="s">
        <v>260</v>
      </c>
    </row>
    <row r="13" spans="1:7">
      <c r="A13" s="6" t="s">
        <v>169</v>
      </c>
      <c r="B13" s="9">
        <v>11</v>
      </c>
      <c r="C13" s="6" t="s">
        <v>169</v>
      </c>
    </row>
    <row r="14" spans="1:7">
      <c r="A14" s="6" t="s">
        <v>228</v>
      </c>
      <c r="B14" s="9">
        <v>12</v>
      </c>
      <c r="C14" s="6" t="s">
        <v>228</v>
      </c>
    </row>
    <row r="15" spans="1:7">
      <c r="A15" s="6" t="s">
        <v>174</v>
      </c>
      <c r="B15" s="9">
        <v>13</v>
      </c>
      <c r="C15" s="6" t="s">
        <v>174</v>
      </c>
    </row>
    <row r="16" spans="1:7">
      <c r="A16" s="6" t="s">
        <v>250</v>
      </c>
      <c r="B16" s="9">
        <v>14</v>
      </c>
      <c r="C16" s="6" t="s">
        <v>172</v>
      </c>
    </row>
    <row r="17" spans="1:7">
      <c r="A17" s="6" t="s">
        <v>192</v>
      </c>
      <c r="B17" s="9">
        <v>15</v>
      </c>
      <c r="C17" s="6" t="s">
        <v>263</v>
      </c>
    </row>
    <row r="18" spans="1:7">
      <c r="A18" s="6" t="s">
        <v>249</v>
      </c>
      <c r="B18" s="9">
        <v>16</v>
      </c>
      <c r="C18" s="6" t="s">
        <v>257</v>
      </c>
    </row>
    <row r="19" spans="1:7">
      <c r="A19" s="6" t="s">
        <v>240</v>
      </c>
      <c r="B19" s="9">
        <v>17</v>
      </c>
      <c r="C19" s="6" t="s">
        <v>258</v>
      </c>
    </row>
    <row r="20" spans="1:7">
      <c r="A20" s="6" t="s">
        <v>154</v>
      </c>
      <c r="B20" s="9">
        <v>18</v>
      </c>
      <c r="C20" s="6" t="s">
        <v>259</v>
      </c>
    </row>
    <row r="21" spans="1:7">
      <c r="A21" s="6" t="s">
        <v>179</v>
      </c>
      <c r="B21" s="9">
        <v>19</v>
      </c>
      <c r="C21" s="6" t="s">
        <v>175</v>
      </c>
    </row>
    <row r="22" spans="1:7">
      <c r="A22" s="6" t="s">
        <v>221</v>
      </c>
      <c r="B22" s="9">
        <v>20</v>
      </c>
      <c r="C22" s="6" t="s">
        <v>176</v>
      </c>
    </row>
    <row r="23" spans="1:7">
      <c r="A23" s="2"/>
    </row>
    <row r="24" spans="1:7">
      <c r="A24" s="3" t="s">
        <v>4</v>
      </c>
      <c r="C24" s="3" t="s">
        <v>4</v>
      </c>
      <c r="E24" s="3"/>
      <c r="G24" s="3"/>
    </row>
    <row r="25" spans="1:7">
      <c r="A25" s="2"/>
    </row>
    <row r="26" spans="1:7">
      <c r="A26" s="2"/>
    </row>
    <row r="27" spans="1:7">
      <c r="A27" s="2"/>
    </row>
    <row r="28" spans="1:7">
      <c r="A28" s="2"/>
    </row>
    <row r="29" spans="1:7">
      <c r="A29" s="2"/>
    </row>
    <row r="30" spans="1:7">
      <c r="A30" s="2"/>
    </row>
    <row r="31" spans="1:7">
      <c r="A31" s="2"/>
    </row>
    <row r="32" spans="1:7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A477B-A94D-4060-8539-921624D9BF61}">
  <dimension ref="A1:L50"/>
  <sheetViews>
    <sheetView workbookViewId="0">
      <pane ySplit="1" topLeftCell="A7" activePane="bottomLeft" state="frozen"/>
      <selection activeCell="C11" sqref="C11"/>
      <selection pane="bottomLeft" activeCell="A15" sqref="A15"/>
    </sheetView>
  </sheetViews>
  <sheetFormatPr baseColWidth="10" defaultRowHeight="18.75"/>
  <cols>
    <col min="1" max="1" width="46.85546875" customWidth="1"/>
    <col min="2" max="2" width="11.42578125" style="9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8</v>
      </c>
      <c r="C1" s="2" t="s">
        <v>10</v>
      </c>
      <c r="E1" s="2" t="s">
        <v>11</v>
      </c>
    </row>
    <row r="2" spans="1:7">
      <c r="A2" s="3" t="s">
        <v>3</v>
      </c>
      <c r="C2" s="3" t="s">
        <v>2</v>
      </c>
      <c r="E2" s="3" t="s">
        <v>2</v>
      </c>
      <c r="G2" s="3"/>
    </row>
    <row r="3" spans="1:7">
      <c r="A3" s="6" t="s">
        <v>158</v>
      </c>
      <c r="B3" s="9">
        <v>1</v>
      </c>
      <c r="C3" s="2" t="s">
        <v>153</v>
      </c>
      <c r="E3" s="6" t="s">
        <v>262</v>
      </c>
    </row>
    <row r="4" spans="1:7">
      <c r="A4" s="6" t="s">
        <v>160</v>
      </c>
      <c r="B4" s="9">
        <v>2</v>
      </c>
      <c r="E4" s="6" t="s">
        <v>225</v>
      </c>
    </row>
    <row r="5" spans="1:7">
      <c r="A5" s="6" t="s">
        <v>233</v>
      </c>
      <c r="B5" s="9">
        <v>3</v>
      </c>
      <c r="E5" s="6" t="s">
        <v>226</v>
      </c>
    </row>
    <row r="6" spans="1:7">
      <c r="A6" s="6" t="s">
        <v>161</v>
      </c>
      <c r="B6" s="9">
        <v>4</v>
      </c>
      <c r="E6" s="6" t="s">
        <v>174</v>
      </c>
    </row>
    <row r="7" spans="1:7">
      <c r="A7" s="6" t="s">
        <v>234</v>
      </c>
      <c r="B7" s="9">
        <v>5</v>
      </c>
      <c r="E7" s="6" t="s">
        <v>175</v>
      </c>
    </row>
    <row r="8" spans="1:7">
      <c r="A8" s="6" t="s">
        <v>162</v>
      </c>
      <c r="B8" s="9">
        <v>6</v>
      </c>
      <c r="E8" s="6" t="s">
        <v>176</v>
      </c>
    </row>
    <row r="9" spans="1:7">
      <c r="A9" s="6" t="s">
        <v>231</v>
      </c>
      <c r="B9" s="9">
        <v>7</v>
      </c>
      <c r="E9" s="6" t="s">
        <v>269</v>
      </c>
    </row>
    <row r="10" spans="1:7">
      <c r="A10" s="6" t="s">
        <v>232</v>
      </c>
      <c r="B10" s="9">
        <v>8</v>
      </c>
      <c r="E10" s="6" t="s">
        <v>244</v>
      </c>
    </row>
    <row r="11" spans="1:7">
      <c r="A11" s="6" t="s">
        <v>173</v>
      </c>
      <c r="B11" s="9">
        <v>9</v>
      </c>
      <c r="E11" s="6" t="s">
        <v>177</v>
      </c>
    </row>
    <row r="12" spans="1:7">
      <c r="A12" s="6" t="s">
        <v>230</v>
      </c>
      <c r="B12" s="9">
        <v>10</v>
      </c>
      <c r="E12" s="6" t="s">
        <v>235</v>
      </c>
    </row>
    <row r="13" spans="1:7">
      <c r="A13" s="6" t="s">
        <v>163</v>
      </c>
      <c r="B13" s="9">
        <v>11</v>
      </c>
      <c r="E13" s="6" t="s">
        <v>179</v>
      </c>
    </row>
    <row r="14" spans="1:7">
      <c r="A14" s="6" t="s">
        <v>164</v>
      </c>
      <c r="B14" s="9">
        <v>12</v>
      </c>
      <c r="E14" s="6" t="s">
        <v>236</v>
      </c>
    </row>
    <row r="15" spans="1:7">
      <c r="A15" s="6" t="s">
        <v>165</v>
      </c>
      <c r="B15" s="9">
        <v>13</v>
      </c>
      <c r="E15" s="6" t="s">
        <v>237</v>
      </c>
    </row>
    <row r="16" spans="1:7">
      <c r="A16" s="6" t="s">
        <v>169</v>
      </c>
      <c r="B16" s="9">
        <v>14</v>
      </c>
      <c r="E16" s="6" t="s">
        <v>238</v>
      </c>
    </row>
    <row r="17" spans="1:7">
      <c r="A17" s="6" t="s">
        <v>222</v>
      </c>
      <c r="B17" s="9">
        <v>15</v>
      </c>
      <c r="E17" s="6" t="s">
        <v>239</v>
      </c>
    </row>
    <row r="18" spans="1:7">
      <c r="A18" s="6" t="s">
        <v>223</v>
      </c>
      <c r="B18" s="9">
        <v>16</v>
      </c>
      <c r="E18" s="6" t="s">
        <v>240</v>
      </c>
    </row>
    <row r="19" spans="1:7">
      <c r="A19" s="6" t="s">
        <v>224</v>
      </c>
      <c r="B19" s="9">
        <v>17</v>
      </c>
      <c r="E19" s="6" t="s">
        <v>190</v>
      </c>
    </row>
    <row r="20" spans="1:7">
      <c r="A20" s="6" t="s">
        <v>261</v>
      </c>
      <c r="B20" s="9">
        <v>18</v>
      </c>
      <c r="E20" s="6" t="s">
        <v>241</v>
      </c>
    </row>
    <row r="21" spans="1:7">
      <c r="A21" s="6" t="s">
        <v>192</v>
      </c>
      <c r="B21" s="9">
        <v>19</v>
      </c>
      <c r="E21" s="6" t="s">
        <v>255</v>
      </c>
    </row>
    <row r="22" spans="1:7">
      <c r="A22" s="6" t="s">
        <v>193</v>
      </c>
      <c r="B22" s="9">
        <v>20</v>
      </c>
      <c r="E22" s="6" t="s">
        <v>254</v>
      </c>
    </row>
    <row r="23" spans="1:7">
      <c r="A23" s="2"/>
    </row>
    <row r="24" spans="1:7">
      <c r="A24" s="3" t="s">
        <v>9</v>
      </c>
      <c r="C24" s="3"/>
      <c r="E24" s="3"/>
      <c r="G24" s="3"/>
    </row>
    <row r="25" spans="1:7">
      <c r="A25" s="6" t="s">
        <v>229</v>
      </c>
      <c r="B25" s="9">
        <v>1</v>
      </c>
    </row>
    <row r="26" spans="1:7">
      <c r="A26" s="6" t="s">
        <v>262</v>
      </c>
      <c r="B26" s="9">
        <v>2</v>
      </c>
    </row>
    <row r="27" spans="1:7">
      <c r="A27" s="6" t="s">
        <v>172</v>
      </c>
      <c r="B27" s="9">
        <v>3</v>
      </c>
    </row>
    <row r="28" spans="1:7">
      <c r="A28" s="6" t="s">
        <v>225</v>
      </c>
      <c r="B28" s="9">
        <v>4</v>
      </c>
    </row>
    <row r="29" spans="1:7">
      <c r="A29" s="6" t="s">
        <v>226</v>
      </c>
      <c r="B29" s="9">
        <v>5</v>
      </c>
    </row>
    <row r="30" spans="1:7">
      <c r="A30" s="6" t="s">
        <v>174</v>
      </c>
      <c r="B30" s="9">
        <v>6</v>
      </c>
    </row>
    <row r="31" spans="1:7">
      <c r="A31" s="6" t="s">
        <v>175</v>
      </c>
      <c r="B31" s="9">
        <v>7</v>
      </c>
    </row>
    <row r="32" spans="1:7">
      <c r="A32" s="6" t="s">
        <v>176</v>
      </c>
      <c r="B32" s="9">
        <v>8</v>
      </c>
    </row>
    <row r="33" spans="1:2">
      <c r="A33" s="6" t="s">
        <v>244</v>
      </c>
      <c r="B33" s="9">
        <v>9</v>
      </c>
    </row>
    <row r="34" spans="1:2">
      <c r="A34" s="6" t="s">
        <v>157</v>
      </c>
      <c r="B34" s="9">
        <v>10</v>
      </c>
    </row>
    <row r="35" spans="1:2">
      <c r="A35" s="6" t="s">
        <v>166</v>
      </c>
      <c r="B35" s="9">
        <v>11</v>
      </c>
    </row>
    <row r="36" spans="1:2">
      <c r="A36" s="6" t="s">
        <v>167</v>
      </c>
      <c r="B36" s="9">
        <v>12</v>
      </c>
    </row>
    <row r="37" spans="1:2">
      <c r="A37" s="6" t="s">
        <v>168</v>
      </c>
      <c r="B37" s="9">
        <v>13</v>
      </c>
    </row>
    <row r="38" spans="1:2">
      <c r="A38" s="6" t="s">
        <v>170</v>
      </c>
      <c r="B38" s="9">
        <v>14</v>
      </c>
    </row>
    <row r="39" spans="1:2">
      <c r="A39" s="6" t="s">
        <v>171</v>
      </c>
      <c r="B39" s="9">
        <v>15</v>
      </c>
    </row>
    <row r="40" spans="1:2">
      <c r="A40" s="6" t="s">
        <v>260</v>
      </c>
      <c r="B40" s="9">
        <v>16</v>
      </c>
    </row>
    <row r="41" spans="1:2">
      <c r="A41" s="6" t="s">
        <v>250</v>
      </c>
      <c r="B41" s="9">
        <v>17</v>
      </c>
    </row>
    <row r="42" spans="1:2">
      <c r="A42" s="6" t="s">
        <v>191</v>
      </c>
      <c r="B42" s="9">
        <v>18</v>
      </c>
    </row>
    <row r="43" spans="1:2">
      <c r="A43" s="6" t="s">
        <v>187</v>
      </c>
      <c r="B43" s="9">
        <v>19</v>
      </c>
    </row>
    <row r="44" spans="1:2">
      <c r="A44" s="6" t="s">
        <v>188</v>
      </c>
      <c r="B44" s="9">
        <v>20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6Octu</vt:lpstr>
      <vt:lpstr>9Octu</vt:lpstr>
      <vt:lpstr>13Octu</vt:lpstr>
      <vt:lpstr>16Octu</vt:lpstr>
      <vt:lpstr>20Octu</vt:lpstr>
      <vt:lpstr>23Octu</vt:lpstr>
      <vt:lpstr>27Octu</vt:lpstr>
      <vt:lpstr>30Octu</vt:lpstr>
      <vt:lpstr>3Novi</vt:lpstr>
      <vt:lpstr>6Novi</vt:lpstr>
      <vt:lpstr>10Novi</vt:lpstr>
      <vt:lpstr>17Novi</vt:lpstr>
      <vt:lpstr>20Novi</vt:lpstr>
      <vt:lpstr>24Novi</vt:lpstr>
      <vt:lpstr>27Novi</vt:lpstr>
      <vt:lpstr>1Dici</vt:lpstr>
      <vt:lpstr>4Dici</vt:lpstr>
      <vt:lpstr>11Dici</vt:lpstr>
      <vt:lpstr>15Dici</vt:lpstr>
      <vt:lpstr>18Dici</vt:lpstr>
      <vt:lpstr>22Dici</vt:lpstr>
      <vt:lpstr>Alumnos</vt:lpstr>
      <vt:lpstr>8Ene</vt:lpstr>
      <vt:lpstr>12Ene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2020-09-13T08:54:28Z</dcterms:created>
  <dcterms:modified xsi:type="dcterms:W3CDTF">2020-11-06T07:15:15Z</dcterms:modified>
</cp:coreProperties>
</file>