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taix\COORDINADORGIC\TFG\Grupo de trabajo TFG\Revisión rúbrica jul 23\"/>
    </mc:Choice>
  </mc:AlternateContent>
  <bookViews>
    <workbookView xWindow="0" yWindow="0" windowWidth="23040" windowHeight="9264"/>
  </bookViews>
  <sheets>
    <sheet name="TFG-5. Propuesta calif. Tutor-a" sheetId="3" r:id="rId1"/>
    <sheet name="PORCENTAJES" sheetId="4" state="hidden" r:id="rId2"/>
    <sheet name="Competencias según Verifica" sheetId="2" state="hidden" r:id="rId3"/>
  </sheets>
  <definedNames>
    <definedName name="_xlnm.Print_Area" localSheetId="0">'TFG-5. Propuesta calif. Tutor-a'!$A$1:$F$163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3" i="3" l="1"/>
  <c r="B89" i="3"/>
  <c r="B88" i="3"/>
  <c r="B93" i="3" l="1"/>
  <c r="B94" i="3"/>
  <c r="B95" i="3"/>
  <c r="B96" i="3"/>
  <c r="B92" i="3"/>
  <c r="B5" i="4" l="1"/>
  <c r="B10" i="4" l="1"/>
  <c r="B87" i="3"/>
  <c r="B86" i="3"/>
  <c r="G82" i="3"/>
  <c r="I82" i="3" s="1"/>
  <c r="G81" i="3"/>
  <c r="G79" i="3"/>
  <c r="G78" i="3"/>
  <c r="I78" i="3" s="1"/>
  <c r="G77" i="3"/>
  <c r="G76" i="3"/>
  <c r="I76" i="3" s="1"/>
  <c r="G74" i="3"/>
  <c r="I74" i="3" s="1"/>
  <c r="G73" i="3"/>
  <c r="G72" i="3"/>
  <c r="I72" i="3" s="1"/>
  <c r="G71" i="3"/>
  <c r="I71" i="3" s="1"/>
  <c r="G70" i="3"/>
  <c r="I70" i="3" s="1"/>
  <c r="G59" i="3"/>
  <c r="G60" i="3"/>
  <c r="G61" i="3"/>
  <c r="I61" i="3" s="1"/>
  <c r="G62" i="3"/>
  <c r="G63" i="3"/>
  <c r="G64" i="3"/>
  <c r="I64" i="3" s="1"/>
  <c r="G65" i="3"/>
  <c r="I65" i="3" s="1"/>
  <c r="G66" i="3"/>
  <c r="G67" i="3"/>
  <c r="G68" i="3"/>
  <c r="I68" i="3" s="1"/>
  <c r="G58" i="3"/>
  <c r="I58" i="3" s="1"/>
  <c r="G55" i="3"/>
  <c r="G56" i="3"/>
  <c r="I56" i="3" s="1"/>
  <c r="G54" i="3"/>
  <c r="I54" i="3" s="1"/>
  <c r="G53" i="3"/>
  <c r="I53" i="3" s="1"/>
  <c r="G51" i="3"/>
  <c r="I51" i="3" s="1"/>
  <c r="G50" i="3"/>
  <c r="G49" i="3"/>
  <c r="I49" i="3" s="1"/>
  <c r="G46" i="3"/>
  <c r="I46" i="3" s="1"/>
  <c r="G45" i="3"/>
  <c r="G44" i="3"/>
  <c r="I44" i="3" s="1"/>
  <c r="G37" i="3"/>
  <c r="I37" i="3" s="1"/>
  <c r="G36" i="3"/>
  <c r="G35" i="3"/>
  <c r="G34" i="3"/>
  <c r="I34" i="3" s="1"/>
  <c r="G32" i="3"/>
  <c r="I32" i="3" s="1"/>
  <c r="G30" i="3"/>
  <c r="G29" i="3"/>
  <c r="G27" i="3"/>
  <c r="I27" i="3" s="1"/>
  <c r="G26" i="3"/>
  <c r="I26" i="3" s="1"/>
  <c r="G25" i="3"/>
  <c r="G23" i="3"/>
  <c r="G22" i="3"/>
  <c r="I22" i="3" s="1"/>
  <c r="G12" i="3"/>
  <c r="G13" i="3"/>
  <c r="I13" i="3" s="1"/>
  <c r="G14" i="3"/>
  <c r="G15" i="3"/>
  <c r="G11" i="3"/>
  <c r="I11" i="3" s="1"/>
  <c r="H50" i="3" l="1"/>
  <c r="I50" i="3"/>
  <c r="H67" i="3"/>
  <c r="I67" i="3"/>
  <c r="H60" i="3"/>
  <c r="I60" i="3"/>
  <c r="H77" i="3"/>
  <c r="I77" i="3"/>
  <c r="H25" i="3"/>
  <c r="I25" i="3"/>
  <c r="H36" i="3"/>
  <c r="I36" i="3"/>
  <c r="H66" i="3"/>
  <c r="I66" i="3"/>
  <c r="H59" i="3"/>
  <c r="I59" i="3"/>
  <c r="H62" i="3"/>
  <c r="I62" i="3"/>
  <c r="H23" i="3"/>
  <c r="I23" i="3"/>
  <c r="H35" i="3"/>
  <c r="I35" i="3"/>
  <c r="H79" i="3"/>
  <c r="I79" i="3"/>
  <c r="H12" i="3"/>
  <c r="I12" i="3"/>
  <c r="H15" i="3"/>
  <c r="I15" i="3"/>
  <c r="H81" i="3"/>
  <c r="I81" i="3"/>
  <c r="H14" i="3"/>
  <c r="I14" i="3"/>
  <c r="H29" i="3"/>
  <c r="I29" i="3"/>
  <c r="H45" i="3"/>
  <c r="I45" i="3"/>
  <c r="H63" i="3"/>
  <c r="I63" i="3"/>
  <c r="H30" i="3"/>
  <c r="I30" i="3"/>
  <c r="I38" i="3" s="1"/>
  <c r="H55" i="3"/>
  <c r="I55" i="3"/>
  <c r="H73" i="3"/>
  <c r="I73" i="3"/>
  <c r="H78" i="3"/>
  <c r="H49" i="3"/>
  <c r="H64" i="3"/>
  <c r="H72" i="3"/>
  <c r="H68" i="3"/>
  <c r="H82" i="3"/>
  <c r="H76" i="3"/>
  <c r="H65" i="3"/>
  <c r="H71" i="3"/>
  <c r="H70" i="3"/>
  <c r="H74" i="3"/>
  <c r="H61" i="3"/>
  <c r="H58" i="3"/>
  <c r="H56" i="3"/>
  <c r="H54" i="3"/>
  <c r="H53" i="3"/>
  <c r="H44" i="3"/>
  <c r="H51" i="3"/>
  <c r="H46" i="3"/>
  <c r="H27" i="3"/>
  <c r="H32" i="3"/>
  <c r="H22" i="3"/>
  <c r="H11" i="3"/>
  <c r="H13" i="3"/>
  <c r="H34" i="3"/>
  <c r="H37" i="3"/>
  <c r="H26" i="3"/>
  <c r="J56" i="3" l="1"/>
  <c r="J82" i="3"/>
  <c r="J79" i="3"/>
  <c r="H83" i="3"/>
  <c r="J46" i="3"/>
  <c r="I83" i="3"/>
  <c r="J74" i="3"/>
  <c r="J51" i="3"/>
  <c r="J68" i="3"/>
  <c r="I16" i="3"/>
  <c r="H16" i="3"/>
  <c r="H38" i="3"/>
  <c r="K75" i="3" l="1"/>
  <c r="K48" i="3"/>
  <c r="K69" i="3"/>
  <c r="F83" i="3"/>
  <c r="C89" i="3" s="1"/>
  <c r="K43" i="3"/>
  <c r="K80" i="3"/>
  <c r="K57" i="3"/>
  <c r="K52" i="3"/>
  <c r="F16" i="3"/>
  <c r="C86" i="3" s="1"/>
  <c r="K47" i="3" l="1"/>
  <c r="A163" i="3"/>
  <c r="F38" i="3" l="1"/>
  <c r="C88" i="3" l="1"/>
  <c r="C87" i="3" s="1"/>
  <c r="C90" i="3" s="1"/>
</calcChain>
</file>

<file path=xl/sharedStrings.xml><?xml version="1.0" encoding="utf-8"?>
<sst xmlns="http://schemas.openxmlformats.org/spreadsheetml/2006/main" count="215" uniqueCount="125">
  <si>
    <t>CG03 </t>
  </si>
  <si>
    <t>Conocimiento, comprensión y capacidad para aplicar la legislación necesaria durante el ejercicio de la profesión de Ingeniero Técnico de Obras Públicas. </t>
  </si>
  <si>
    <t>General </t>
  </si>
  <si>
    <t>CG04 </t>
  </si>
  <si>
    <t>Capacidad para proyectar, inspeccionar y dirigir obras, en su ámbito </t>
  </si>
  <si>
    <t>CG09 </t>
  </si>
  <si>
    <t>Conocimiento y capacidad de aplicación de técnicas de gestión empresarial y legislación laboral </t>
  </si>
  <si>
    <t>CG10 </t>
  </si>
  <si>
    <t>Conocimiento de la historia de la ingeniería civil y capacitación para analizar y valorar las obras públicas en particular y la construcción en general </t>
  </si>
  <si>
    <t>CG02 </t>
  </si>
  <si>
    <t>Comprensión de los múltiples condicionamientos de carácter técnico y legal que se plantean en la construcción de una obra pública, y capacidad para emplear métodos contrastados y tecnologías acreditadas, con la finalidad de conseguir la mayor eficacia en la construcción dentro del respeto por el medio ambiente y la protección de la seguridad y salud de los trabajadores y usuarios de la obra pública. </t>
  </si>
  <si>
    <t>CG01 </t>
  </si>
  <si>
    <t>Capacitación científico-técnica para el ejercicio de la profesión de Ingeniero Técnico de Obras Públicas y conocimiento de las funciones de asesoría, análisis, diseño, cálculo, proyecto, construcción, mantenimiento, conservación y explotación </t>
  </si>
  <si>
    <t>CB1 </t>
  </si>
  <si>
    <t>Que los estudiantes hayan demostrado poseer y comprender conocimientos en un área de estudio que parte de la base de la educación secundaria general, y se suele encontrar a un nivel que, si bien se apoya en libros de texto avanzados, incluye también algunos aspectos que implican conocimientos procedentes de la vanguardia de su campo de estudio </t>
  </si>
  <si>
    <t>Basica </t>
  </si>
  <si>
    <t>CB2 </t>
  </si>
  <si>
    <t>Que los estudiantes sepan aplicar sus conocimientos a su trabajo o vocación de una forma profesional y posean las competencias que suelen demostrarse por medio de la elaboración y defensa de argumentos y la resolución de problemas dentro de su área de estudio </t>
  </si>
  <si>
    <t>CB3 </t>
  </si>
  <si>
    <t>Que los estudiantes tengan la capacidad de reunir e interpretar datos relevantes (normalmente dentro de su área de estudio) para emitir juicios que incluyan una reflexión sobre temas relevantes de índole social, científica o ética </t>
  </si>
  <si>
    <t>CB4 </t>
  </si>
  <si>
    <t>Que los estudiantes puedan transmitir información, ideas, problemas y soluciones a un público tanto especializado como no especializado </t>
  </si>
  <si>
    <t>CB5 </t>
  </si>
  <si>
    <t>Que los estudiantes hayan desarrollado aquellas habilidades de aprendizaje necesarias para emprender estudios posteriores con un alto grado de autonomía </t>
  </si>
  <si>
    <t>El/la estudiante responde a las puntualizaciones realizadas por la persona responsable de tutorización</t>
  </si>
  <si>
    <t>(de 1 a 5)</t>
  </si>
  <si>
    <t>SEGUIMIENTO DE LOS TRABAJOS (EVALUACIÓN CONTINUA)</t>
  </si>
  <si>
    <t>CRITERIOS DE EVALUACIÓN</t>
  </si>
  <si>
    <t>Documento nº 1. Memoria y anejos</t>
  </si>
  <si>
    <t>Memoria descriptiva</t>
  </si>
  <si>
    <t>Se detalla el objeto y alcance del proyecto de forma clara y concisa</t>
  </si>
  <si>
    <t>Se lleva a cabo la declaración de obra completa (obra pública)</t>
  </si>
  <si>
    <t>Se incluye fecha y firma</t>
  </si>
  <si>
    <t>Se muestra calidad y corrección linguística en la expresión escrita</t>
  </si>
  <si>
    <t>El/la estudiante informa con regularidad a la persona responsable de tutorización acerca del desarrollo de los trabajos</t>
  </si>
  <si>
    <t>Anejos técnicos</t>
  </si>
  <si>
    <t>Gestión de residuos de construcción y demolición</t>
  </si>
  <si>
    <t>Se recogen todos los antecedentes de forma resumida, así como las principales conclusiones de cada anejo</t>
  </si>
  <si>
    <t>Antecedentes</t>
  </si>
  <si>
    <t>Replanteo</t>
  </si>
  <si>
    <t>Anejo ambiental</t>
  </si>
  <si>
    <t>Expropiaciones</t>
  </si>
  <si>
    <t>Reposición de servicios afectados</t>
  </si>
  <si>
    <t>Justificación de precios</t>
  </si>
  <si>
    <t>Control de calidad</t>
  </si>
  <si>
    <t>Plan de obra</t>
  </si>
  <si>
    <t>Documento nº 2. Planos</t>
  </si>
  <si>
    <t>PONDERACIÓN</t>
  </si>
  <si>
    <t>VALORACIÓN</t>
  </si>
  <si>
    <t>Los cajetines cuentan con toda la información necesaria</t>
  </si>
  <si>
    <t>Los planos están orientados (cuando sea necesario) mediante la rosa de los vientos, cuadrículas topográficas, etc. En los planos que requieren una distribución de hojas ésta se define previamente y se incluye un gráfico en cada hoja</t>
  </si>
  <si>
    <t>La calidad de edición de la documentación gráfica es adecuada</t>
  </si>
  <si>
    <t>Documento nº 3. Pliego de Prescripciones Técnicas Particulares</t>
  </si>
  <si>
    <t>Seguridad y salud (puede aparecer como documento nº 5)</t>
  </si>
  <si>
    <t>Incluye todos los contenidos establecidos por la ley (disposiciones generales, descripción de las obras, condiciones de los materiales, condiciones de la ejecución de las obras, medición y abono y disposiciones complementarias)</t>
  </si>
  <si>
    <t>Existe coherencia entre el PPTP y el resto de documentos del proyecto en cuanto a materiales, unidades de obra, criterios de medición, controles y ensayos, etc.</t>
  </si>
  <si>
    <t>Documento nº 4. Presupuestos</t>
  </si>
  <si>
    <t>Existe concordancia entre los valores del anejo de justificación de precios y los cuadros de precios</t>
  </si>
  <si>
    <t>Los precios de la mano de obra se corresponden con el convenio colectivo de aplicación</t>
  </si>
  <si>
    <t>En el presupuesto base de licitación se aplican correctamente los distintos conceptos y porcentajes (GG, BI, IVA)</t>
  </si>
  <si>
    <t>El/la estudiante se adapta al plan de trabajo establecido inicialmente junto con la persona responsable de tutorización</t>
  </si>
  <si>
    <t>¿Considerar criterio?</t>
  </si>
  <si>
    <t>(Sí / No)</t>
  </si>
  <si>
    <t>Sí</t>
  </si>
  <si>
    <t xml:space="preserve">Se hace una descripción completa de la solución proyectada </t>
  </si>
  <si>
    <t>Las mediciones están suficientemente desglosadas y justificadas</t>
  </si>
  <si>
    <t>El orden de los planos es correcto e incluye todos los capítulos requeridos</t>
  </si>
  <si>
    <t>Las escalas empleadas son las adecuadas en función de la información representada e iguales a los proyectos profesionales</t>
  </si>
  <si>
    <t>Las prescripciones particulares citan a los Pliegos de Prescripciones Técnicas Generales aplicables</t>
  </si>
  <si>
    <t>La legislación y normativa aplicable indicada en el PPTP es la vigente y es completa</t>
  </si>
  <si>
    <t>El/la responsable de tutorización</t>
  </si>
  <si>
    <t>Se comprueba que las obras proyectadas se adaptan al terreno existente, representado mediante cartografía a escala adecuada, incluyendo las plantas y perfiles necesarios</t>
  </si>
  <si>
    <t>Se incluye un índice al principio del proyecto y de cada uno de los documentos</t>
  </si>
  <si>
    <t>Se presupuestan todos los capítulos del proyecto, incluyendo seguridad y salud, gestión de RCD, etc.</t>
  </si>
  <si>
    <t>En Granada, a</t>
  </si>
  <si>
    <t>FECHA</t>
  </si>
  <si>
    <t>CB1, CB2, CB3, CB4, CB5</t>
  </si>
  <si>
    <t>(de 0 a 10)</t>
  </si>
  <si>
    <t xml:space="preserve">CALIFICACIÓN POR EL SEGUIMIENTO DE LOS TRABAJOS (sobre 10 puntos) … </t>
  </si>
  <si>
    <r>
      <rPr>
        <b/>
        <sz val="18"/>
        <color theme="1"/>
        <rFont val="Calibri"/>
        <family val="2"/>
        <scheme val="minor"/>
      </rPr>
      <t>GRADO EN INGENIERÍA CIVIL</t>
    </r>
    <r>
      <rPr>
        <b/>
        <sz val="14"/>
        <color theme="1"/>
        <rFont val="Calibri"/>
        <family val="2"/>
        <scheme val="minor"/>
      </rPr>
      <t xml:space="preserve">
CALIFICACIÓN DEL TRABAJO FIN DE GRADO POR EL/LA RESPONSABLE DE TUTORIZACIÓN</t>
    </r>
  </si>
  <si>
    <t>ASPECTOS FORMALES</t>
  </si>
  <si>
    <t>Generalidades</t>
  </si>
  <si>
    <t>El diseño de la portada incluye toda la información básica del proyecto</t>
  </si>
  <si>
    <t xml:space="preserve">CALIFICACIÓN DE LOS ASPECTOS FORMALES (sobre 10 puntos) … </t>
  </si>
  <si>
    <t>ASPECTOS FORMALES DEL DOCUMENTO</t>
  </si>
  <si>
    <t>Se utilizan adecuadamente herramientas de estructuración del texto (numeración, apartados, etc.), así como gráficos, tablas, diagramas, etc.</t>
  </si>
  <si>
    <t>La calidad de edición/presentación de los documentos escritos es adecuada, con formato profesional y uniforme en los diferentes documentos</t>
  </si>
  <si>
    <t>CONTENIDO DEL DOCUMENTO</t>
  </si>
  <si>
    <t>Los datos de partida disponibles se han obtenido de las fuentes apropiadas, y los no disponibles (p.ej. geotecnia, tráfico, caracterización de vertidos, etc.) a partir de estimaciones razonadas basadas en información más general</t>
  </si>
  <si>
    <t>La calidad de la solución proyectada es adecuada (mejor solución técnica, optimización de recursos)</t>
  </si>
  <si>
    <r>
      <t>Resto de anejos</t>
    </r>
    <r>
      <rPr>
        <sz val="12"/>
        <color theme="1"/>
        <rFont val="Calibri"/>
        <family val="2"/>
        <scheme val="minor"/>
      </rPr>
      <t>: valorar la corrección y adecuación de los siguientes anejos a la normativa y/o normas de buena práctica:</t>
    </r>
  </si>
  <si>
    <t>Los planos definen con precisión las obras proyectadas, incluyendo  acotaciones, anotaciones, leyendas, cuadros de materiales, etc., y están en consonancia con lo descrito en el resto de documentos del proyecto</t>
  </si>
  <si>
    <t>Incluye las prescripciones relativas a todos los materiales y unidades de obra definidos en memoria, anejos y planos; y no incluye materiales o unidades de obra que no aparecen en el proyecto</t>
  </si>
  <si>
    <t>SEGUIMIENTO DE LOS TRABAJOS</t>
  </si>
  <si>
    <t>SOBRE LA CALIFICACIÓN GLOBAL DEL TUTOR/A</t>
  </si>
  <si>
    <t>DOCUMENTO</t>
  </si>
  <si>
    <t>SOBRE LA CALIFICACIÓN DEL DOCUMENTO</t>
  </si>
  <si>
    <t>CONTENIDOS</t>
  </si>
  <si>
    <t>CALIFICACIÓN RESPONSABLE DE TUTORIZACIÓN</t>
  </si>
  <si>
    <t>RESUMEN DE CALIFICACIONES (sobre 10 puntos)</t>
  </si>
  <si>
    <t>%</t>
  </si>
  <si>
    <t>COMPETENCIAS</t>
  </si>
  <si>
    <t>Estudiante:</t>
  </si>
  <si>
    <t>CG01, CG04, CTFG</t>
  </si>
  <si>
    <t>CG01, CG03, CG04, CTFG</t>
  </si>
  <si>
    <t>CB2, CB3, CB4</t>
  </si>
  <si>
    <t>CB1, CB2, CB3, CB4, CB5, CG01, CG02, CG03, CG04, CFB3, CTFG</t>
  </si>
  <si>
    <t>CB1, CB2, CB3, CB4, CB5, CG01, CG02, CG03, CG04, CG09, CG10, CFB3, COP12, CTFG</t>
  </si>
  <si>
    <t>CB4, CG01, CG04, CFB3, COP12, CTFG</t>
  </si>
  <si>
    <t>CG01, CG02, CG03, CG04, CG09, COP12, CTFG</t>
  </si>
  <si>
    <t>CG01, CG04, CFB3, COP12, CTFG</t>
  </si>
  <si>
    <t>INFORME (comentarios, justificación de los criterios no considerados, etc.)</t>
  </si>
  <si>
    <t xml:space="preserve">CALIFICACIÓN DE LOS CONTENIDOS (sobre 10 puntos) … </t>
  </si>
  <si>
    <t>Curso académico:</t>
  </si>
  <si>
    <t>Convocatoria:</t>
  </si>
  <si>
    <t>Tutor/a:</t>
  </si>
  <si>
    <t>Título TFG:</t>
  </si>
  <si>
    <t>El/la estudiante proporciona a la persona responsable de tutorización del TFG entregas parciales así como el TFG terminado según la planificación prevista</t>
  </si>
  <si>
    <t>El/la estudiante demuestra los conocimientos y capacidades necesarios en el uso de las aplicaciones y herramientas para la realización del proyecto</t>
  </si>
  <si>
    <t>En la Memoria Descriptiva se incluye un apartado con los documentos que integran el proyecto</t>
  </si>
  <si>
    <t>Se hace uso de las técnicas apropiadas, de las instrucciones y normativas vigentes y/o de las normas de buena práctica</t>
  </si>
  <si>
    <t>Se efectúan los diseños, cálculos y dimensionamientos de todos los elementos del proyecto</t>
  </si>
  <si>
    <t>El documento está estructurado en los siguientes apartados: 1. Mediciones (mediciones auxiliares y generales); 2. Cuadros de precios; 3. Presupuesto; 4. Resumen de presupuesto (PEM y PEC/PBL); 5. Presupuesto desglosado (art. 100.2 LCSP)</t>
  </si>
  <si>
    <t>Resto de anejos administrativos (coordinación con otros organismos, revisión de precios, clasificación del contratista, presupuesto para conocimiento de la Administración)</t>
  </si>
  <si>
    <t>CB5, CFB3, CTFG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</si>
</sst>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25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33" xfId="0" applyNumberFormat="1" applyFill="1" applyBorder="1" applyAlignment="1" applyProtection="1">
      <alignment horizontal="center" vertical="center"/>
      <protection locked="0"/>
    </xf>
    <xf numFmtId="164" fontId="9" fillId="3" borderId="33" xfId="0" applyNumberFormat="1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 wrapText="1"/>
      <protection locked="0"/>
    </xf>
    <xf numFmtId="164" fontId="0" fillId="3" borderId="38" xfId="0" applyNumberFormat="1" applyFill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 applyProtection="1">
      <alignment horizontal="center" vertical="center" wrapText="1"/>
      <protection locked="0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 applyProtection="1">
      <alignment horizontal="center" vertical="center"/>
      <protection locked="0"/>
    </xf>
    <xf numFmtId="164" fontId="9" fillId="3" borderId="38" xfId="0" applyNumberFormat="1" applyFont="1" applyFill="1" applyBorder="1" applyAlignment="1" applyProtection="1">
      <alignment horizontal="center" vertical="center"/>
      <protection locked="0"/>
    </xf>
    <xf numFmtId="164" fontId="9" fillId="3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0" xfId="1" applyNumberFormat="1" applyFont="1"/>
    <xf numFmtId="0" fontId="0" fillId="7" borderId="23" xfId="0" applyFill="1" applyBorder="1"/>
    <xf numFmtId="0" fontId="0" fillId="7" borderId="23" xfId="1" applyNumberFormat="1" applyFont="1" applyFill="1" applyBorder="1"/>
    <xf numFmtId="0" fontId="11" fillId="3" borderId="0" xfId="0" applyFont="1" applyFill="1" applyAlignment="1" applyProtection="1"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1" fillId="6" borderId="17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/>
    </xf>
    <xf numFmtId="0" fontId="1" fillId="6" borderId="37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</xf>
    <xf numFmtId="0" fontId="1" fillId="6" borderId="24" xfId="0" applyFont="1" applyFill="1" applyBorder="1" applyAlignment="1" applyProtection="1">
      <alignment horizontal="center"/>
    </xf>
    <xf numFmtId="0" fontId="1" fillId="6" borderId="18" xfId="0" applyFon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32" xfId="0" applyFont="1" applyFill="1" applyBorder="1" applyAlignment="1" applyProtection="1">
      <alignment horizontal="center" vertical="center"/>
    </xf>
    <xf numFmtId="0" fontId="0" fillId="6" borderId="19" xfId="0" applyFont="1" applyFill="1" applyBorder="1" applyAlignment="1" applyProtection="1">
      <alignment horizontal="center" vertical="center"/>
    </xf>
    <xf numFmtId="0" fontId="0" fillId="6" borderId="25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0" fontId="6" fillId="0" borderId="45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 vertical="center"/>
    </xf>
    <xf numFmtId="0" fontId="6" fillId="0" borderId="0" xfId="0" applyFont="1" applyBorder="1" applyProtection="1"/>
    <xf numFmtId="0" fontId="3" fillId="0" borderId="0" xfId="0" applyFont="1" applyFill="1" applyBorder="1" applyAlignment="1" applyProtection="1">
      <alignment horizontal="right" vertical="center" wrapText="1"/>
    </xf>
    <xf numFmtId="2" fontId="3" fillId="7" borderId="23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1" fillId="6" borderId="26" xfId="0" applyFont="1" applyFill="1" applyBorder="1" applyAlignment="1" applyProtection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</xf>
    <xf numFmtId="0" fontId="0" fillId="6" borderId="4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</xf>
    <xf numFmtId="0" fontId="0" fillId="6" borderId="40" xfId="0" applyFill="1" applyBorder="1" applyAlignment="1" applyProtection="1">
      <alignment horizontal="center"/>
    </xf>
    <xf numFmtId="0" fontId="3" fillId="5" borderId="20" xfId="0" applyFont="1" applyFill="1" applyBorder="1" applyAlignment="1" applyProtection="1">
      <alignment horizontal="left" vertical="center"/>
    </xf>
    <xf numFmtId="0" fontId="3" fillId="5" borderId="21" xfId="0" applyFont="1" applyFill="1" applyBorder="1" applyAlignment="1" applyProtection="1">
      <alignment horizontal="left" vertical="center"/>
    </xf>
    <xf numFmtId="0" fontId="3" fillId="5" borderId="22" xfId="0" applyFont="1" applyFill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43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/>
    <xf numFmtId="0" fontId="9" fillId="0" borderId="28" xfId="0" applyFont="1" applyBorder="1" applyAlignment="1" applyProtection="1"/>
    <xf numFmtId="0" fontId="9" fillId="0" borderId="31" xfId="0" applyFont="1" applyBorder="1" applyAlignment="1" applyProtection="1">
      <alignment horizontal="center" vertical="center"/>
    </xf>
    <xf numFmtId="0" fontId="3" fillId="5" borderId="34" xfId="0" applyFont="1" applyFill="1" applyBorder="1" applyAlignment="1" applyProtection="1">
      <alignment horizontal="left" vertical="center"/>
    </xf>
    <xf numFmtId="0" fontId="3" fillId="5" borderId="35" xfId="0" applyFont="1" applyFill="1" applyBorder="1" applyAlignment="1" applyProtection="1">
      <alignment horizontal="left" vertical="center"/>
    </xf>
    <xf numFmtId="0" fontId="3" fillId="5" borderId="36" xfId="0" applyFont="1" applyFill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6" fillId="0" borderId="42" xfId="0" applyFont="1" applyBorder="1" applyAlignment="1" applyProtection="1">
      <alignment vertical="center" wrapText="1"/>
    </xf>
    <xf numFmtId="0" fontId="0" fillId="0" borderId="39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wrapText="1"/>
    </xf>
    <xf numFmtId="165" fontId="0" fillId="0" borderId="0" xfId="1" applyNumberFormat="1" applyFont="1" applyProtection="1"/>
    <xf numFmtId="0" fontId="6" fillId="0" borderId="46" xfId="0" applyFont="1" applyBorder="1" applyAlignment="1" applyProtection="1">
      <alignment horizontal="left" vertical="center"/>
    </xf>
    <xf numFmtId="0" fontId="6" fillId="0" borderId="39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 wrapText="1"/>
    </xf>
    <xf numFmtId="0" fontId="9" fillId="0" borderId="28" xfId="0" applyFont="1" applyFill="1" applyBorder="1" applyAlignment="1" applyProtection="1">
      <alignment horizontal="left" vertical="center" wrapText="1"/>
    </xf>
    <xf numFmtId="165" fontId="0" fillId="0" borderId="0" xfId="0" applyNumberFormat="1" applyProtection="1"/>
    <xf numFmtId="0" fontId="5" fillId="8" borderId="34" xfId="0" applyFont="1" applyFill="1" applyBorder="1" applyAlignment="1" applyProtection="1">
      <alignment horizontal="left" vertical="center"/>
    </xf>
    <xf numFmtId="0" fontId="5" fillId="8" borderId="35" xfId="0" applyFont="1" applyFill="1" applyBorder="1" applyAlignment="1" applyProtection="1">
      <alignment horizontal="left" vertical="center"/>
    </xf>
    <xf numFmtId="0" fontId="5" fillId="8" borderId="36" xfId="0" applyFont="1" applyFill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left" vertical="center" wrapText="1"/>
    </xf>
    <xf numFmtId="0" fontId="6" fillId="0" borderId="39" xfId="0" applyFont="1" applyBorder="1" applyAlignment="1" applyProtection="1">
      <alignment horizontal="left" vertical="center" wrapText="1"/>
    </xf>
    <xf numFmtId="0" fontId="6" fillId="0" borderId="47" xfId="0" applyFont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0" fillId="0" borderId="31" xfId="0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wrapText="1"/>
    </xf>
    <xf numFmtId="0" fontId="0" fillId="0" borderId="32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vertical="center"/>
    </xf>
    <xf numFmtId="2" fontId="3" fillId="0" borderId="16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2" fontId="3" fillId="0" borderId="8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indent="2"/>
    </xf>
    <xf numFmtId="2" fontId="6" fillId="0" borderId="8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center" indent="2"/>
    </xf>
    <xf numFmtId="2" fontId="6" fillId="0" borderId="11" xfId="0" applyNumberFormat="1" applyFont="1" applyBorder="1" applyAlignment="1" applyProtection="1">
      <alignment horizontal="center" vertical="center"/>
    </xf>
    <xf numFmtId="0" fontId="3" fillId="7" borderId="43" xfId="0" applyFont="1" applyFill="1" applyBorder="1" applyAlignment="1" applyProtection="1">
      <alignment vertical="center"/>
    </xf>
    <xf numFmtId="2" fontId="3" fillId="7" borderId="4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 indent="2"/>
    </xf>
    <xf numFmtId="0" fontId="0" fillId="0" borderId="0" xfId="0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/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4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49" xfId="0" applyFont="1" applyFill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51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showGridLines="0" tabSelected="1" zoomScaleNormal="100" workbookViewId="0">
      <selection activeCell="F11" sqref="F11"/>
    </sheetView>
  </sheetViews>
  <sheetFormatPr baseColWidth="10" defaultRowHeight="14.4" x14ac:dyDescent="0.3"/>
  <cols>
    <col min="1" max="1" width="16.6640625" style="39" customWidth="1"/>
    <col min="2" max="2" width="50.6640625" style="39" customWidth="1"/>
    <col min="3" max="3" width="15.6640625" style="39" customWidth="1"/>
    <col min="4" max="4" width="19.6640625" style="159" customWidth="1"/>
    <col min="5" max="6" width="14.6640625" style="162" customWidth="1"/>
    <col min="7" max="7" width="11.44140625" style="38" hidden="1" customWidth="1"/>
    <col min="8" max="9" width="11.5546875" style="38" hidden="1" customWidth="1"/>
    <col min="10" max="11" width="11.5546875" style="39" hidden="1" customWidth="1"/>
    <col min="12" max="16384" width="11.5546875" style="39"/>
  </cols>
  <sheetData>
    <row r="1" spans="1:9" ht="47.25" customHeight="1" x14ac:dyDescent="0.3">
      <c r="A1" s="37" t="s">
        <v>79</v>
      </c>
      <c r="B1" s="37"/>
      <c r="C1" s="37"/>
      <c r="D1" s="37"/>
      <c r="E1" s="37"/>
      <c r="F1" s="37"/>
    </row>
    <row r="2" spans="1:9" x14ac:dyDescent="0.3">
      <c r="A2" s="40" t="s">
        <v>113</v>
      </c>
      <c r="B2" s="34"/>
      <c r="C2" s="34"/>
      <c r="D2" s="34"/>
      <c r="E2" s="34"/>
      <c r="F2" s="34"/>
    </row>
    <row r="3" spans="1:9" x14ac:dyDescent="0.3">
      <c r="A3" s="41" t="s">
        <v>114</v>
      </c>
      <c r="B3" s="34"/>
      <c r="C3" s="34"/>
      <c r="D3" s="34"/>
      <c r="E3" s="34"/>
      <c r="F3" s="34"/>
    </row>
    <row r="4" spans="1:9" x14ac:dyDescent="0.3">
      <c r="A4" s="41" t="s">
        <v>115</v>
      </c>
      <c r="B4" s="34"/>
      <c r="C4" s="34"/>
      <c r="D4" s="34"/>
      <c r="E4" s="34"/>
      <c r="F4" s="34"/>
    </row>
    <row r="5" spans="1:9" ht="15" customHeight="1" x14ac:dyDescent="0.3">
      <c r="A5" s="41" t="s">
        <v>102</v>
      </c>
      <c r="B5" s="34"/>
      <c r="C5" s="34"/>
      <c r="D5" s="34"/>
      <c r="E5" s="34"/>
      <c r="F5" s="34"/>
    </row>
    <row r="6" spans="1:9" ht="15" customHeight="1" x14ac:dyDescent="0.3">
      <c r="A6" s="42" t="s">
        <v>116</v>
      </c>
      <c r="B6" s="35"/>
      <c r="C6" s="35"/>
      <c r="D6" s="35"/>
      <c r="E6" s="35"/>
      <c r="F6" s="35"/>
    </row>
    <row r="7" spans="1:9" ht="15" thickBot="1" x14ac:dyDescent="0.35">
      <c r="B7" s="43"/>
      <c r="C7" s="43"/>
      <c r="D7" s="43"/>
      <c r="E7" s="43"/>
      <c r="F7" s="43"/>
    </row>
    <row r="8" spans="1:9" ht="18.600000000000001" thickBot="1" x14ac:dyDescent="0.35">
      <c r="A8" s="44" t="s">
        <v>26</v>
      </c>
      <c r="B8" s="45"/>
      <c r="C8" s="45"/>
      <c r="D8" s="45"/>
      <c r="E8" s="45"/>
      <c r="F8" s="46"/>
    </row>
    <row r="9" spans="1:9" x14ac:dyDescent="0.3">
      <c r="A9" s="47" t="s">
        <v>101</v>
      </c>
      <c r="B9" s="48" t="s">
        <v>27</v>
      </c>
      <c r="C9" s="49"/>
      <c r="D9" s="50" t="s">
        <v>61</v>
      </c>
      <c r="E9" s="51" t="s">
        <v>47</v>
      </c>
      <c r="F9" s="52" t="s">
        <v>48</v>
      </c>
    </row>
    <row r="10" spans="1:9" ht="15" thickBot="1" x14ac:dyDescent="0.35">
      <c r="A10" s="53"/>
      <c r="B10" s="54"/>
      <c r="C10" s="55"/>
      <c r="D10" s="56" t="s">
        <v>62</v>
      </c>
      <c r="E10" s="57" t="s">
        <v>25</v>
      </c>
      <c r="F10" s="58" t="s">
        <v>77</v>
      </c>
    </row>
    <row r="11" spans="1:9" ht="30" customHeight="1" x14ac:dyDescent="0.3">
      <c r="A11" s="59" t="s">
        <v>76</v>
      </c>
      <c r="B11" s="60" t="s">
        <v>34</v>
      </c>
      <c r="C11" s="61"/>
      <c r="D11" s="2" t="s">
        <v>63</v>
      </c>
      <c r="E11" s="62">
        <v>3</v>
      </c>
      <c r="F11" s="6"/>
      <c r="G11" s="38">
        <f t="shared" ref="G11:G15" si="0">IF(D11="Sí",1,0)</f>
        <v>1</v>
      </c>
      <c r="H11" s="38">
        <f t="shared" ref="H11:H15" si="1">G11*E11</f>
        <v>3</v>
      </c>
      <c r="I11" s="38">
        <f t="shared" ref="I11:I15" si="2">E11*F11*G11</f>
        <v>0</v>
      </c>
    </row>
    <row r="12" spans="1:9" s="38" customFormat="1" ht="30" customHeight="1" x14ac:dyDescent="0.3">
      <c r="A12" s="63"/>
      <c r="B12" s="60" t="s">
        <v>60</v>
      </c>
      <c r="C12" s="61"/>
      <c r="D12" s="3" t="s">
        <v>63</v>
      </c>
      <c r="E12" s="62">
        <v>4</v>
      </c>
      <c r="F12" s="7"/>
      <c r="G12" s="38">
        <f t="shared" si="0"/>
        <v>1</v>
      </c>
      <c r="H12" s="38">
        <f t="shared" si="1"/>
        <v>4</v>
      </c>
      <c r="I12" s="38">
        <f t="shared" si="2"/>
        <v>0</v>
      </c>
    </row>
    <row r="13" spans="1:9" ht="30" customHeight="1" x14ac:dyDescent="0.3">
      <c r="A13" s="63"/>
      <c r="B13" s="60" t="s">
        <v>24</v>
      </c>
      <c r="C13" s="61"/>
      <c r="D13" s="3" t="s">
        <v>63</v>
      </c>
      <c r="E13" s="62">
        <v>3</v>
      </c>
      <c r="F13" s="7"/>
      <c r="G13" s="38">
        <f t="shared" si="0"/>
        <v>1</v>
      </c>
      <c r="H13" s="38">
        <f t="shared" si="1"/>
        <v>3</v>
      </c>
      <c r="I13" s="38">
        <f t="shared" si="2"/>
        <v>0</v>
      </c>
    </row>
    <row r="14" spans="1:9" ht="30" customHeight="1" x14ac:dyDescent="0.3">
      <c r="A14" s="63"/>
      <c r="B14" s="64" t="s">
        <v>117</v>
      </c>
      <c r="C14" s="65"/>
      <c r="D14" s="4" t="s">
        <v>63</v>
      </c>
      <c r="E14" s="66">
        <v>5</v>
      </c>
      <c r="F14" s="8"/>
      <c r="G14" s="38">
        <f t="shared" si="0"/>
        <v>1</v>
      </c>
      <c r="H14" s="38">
        <f t="shared" si="1"/>
        <v>5</v>
      </c>
      <c r="I14" s="38">
        <f t="shared" si="2"/>
        <v>0</v>
      </c>
    </row>
    <row r="15" spans="1:9" s="38" customFormat="1" ht="30" customHeight="1" thickBot="1" x14ac:dyDescent="0.35">
      <c r="A15" s="67" t="s">
        <v>124</v>
      </c>
      <c r="B15" s="68" t="s">
        <v>118</v>
      </c>
      <c r="C15" s="69"/>
      <c r="D15" s="5" t="s">
        <v>63</v>
      </c>
      <c r="E15" s="70">
        <v>5</v>
      </c>
      <c r="F15" s="9"/>
      <c r="G15" s="38">
        <f t="shared" si="0"/>
        <v>1</v>
      </c>
      <c r="H15" s="38">
        <f t="shared" si="1"/>
        <v>5</v>
      </c>
      <c r="I15" s="38">
        <f t="shared" si="2"/>
        <v>0</v>
      </c>
    </row>
    <row r="16" spans="1:9" s="75" customFormat="1" ht="16.2" thickBot="1" x14ac:dyDescent="0.35">
      <c r="A16" s="71"/>
      <c r="B16" s="72" t="s">
        <v>78</v>
      </c>
      <c r="C16" s="72"/>
      <c r="D16" s="72"/>
      <c r="E16" s="72"/>
      <c r="F16" s="73">
        <f>I16/H16</f>
        <v>0</v>
      </c>
      <c r="G16" s="74"/>
      <c r="H16" s="74">
        <f>SUM(H11:H15)</f>
        <v>20</v>
      </c>
      <c r="I16" s="74">
        <f>SUM(I11:I15)</f>
        <v>0</v>
      </c>
    </row>
    <row r="17" spans="1:9" s="75" customFormat="1" ht="15" thickBot="1" x14ac:dyDescent="0.35">
      <c r="A17" s="71"/>
      <c r="B17" s="76"/>
      <c r="C17" s="76"/>
      <c r="D17" s="77"/>
      <c r="E17" s="78"/>
      <c r="F17" s="79"/>
      <c r="G17" s="74"/>
      <c r="H17" s="74"/>
      <c r="I17" s="74"/>
    </row>
    <row r="18" spans="1:9" ht="18.600000000000001" thickBot="1" x14ac:dyDescent="0.35">
      <c r="A18" s="80" t="s">
        <v>84</v>
      </c>
      <c r="B18" s="81"/>
      <c r="C18" s="81"/>
      <c r="D18" s="81"/>
      <c r="E18" s="81"/>
      <c r="F18" s="82"/>
    </row>
    <row r="19" spans="1:9" ht="15" customHeight="1" x14ac:dyDescent="0.3">
      <c r="A19" s="47" t="s">
        <v>101</v>
      </c>
      <c r="B19" s="48" t="s">
        <v>27</v>
      </c>
      <c r="C19" s="49"/>
      <c r="D19" s="50" t="s">
        <v>61</v>
      </c>
      <c r="E19" s="51" t="s">
        <v>47</v>
      </c>
      <c r="F19" s="52" t="s">
        <v>48</v>
      </c>
    </row>
    <row r="20" spans="1:9" ht="15" thickBot="1" x14ac:dyDescent="0.35">
      <c r="A20" s="53"/>
      <c r="B20" s="83"/>
      <c r="C20" s="84"/>
      <c r="D20" s="85" t="s">
        <v>62</v>
      </c>
      <c r="E20" s="86" t="s">
        <v>25</v>
      </c>
      <c r="F20" s="87" t="s">
        <v>62</v>
      </c>
    </row>
    <row r="21" spans="1:9" ht="16.2" thickBot="1" x14ac:dyDescent="0.35">
      <c r="A21" s="88" t="s">
        <v>81</v>
      </c>
      <c r="B21" s="89"/>
      <c r="C21" s="89"/>
      <c r="D21" s="89"/>
      <c r="E21" s="89"/>
      <c r="F21" s="90"/>
    </row>
    <row r="22" spans="1:9" s="95" customFormat="1" x14ac:dyDescent="0.3">
      <c r="A22" s="91" t="s">
        <v>103</v>
      </c>
      <c r="B22" s="92" t="s">
        <v>82</v>
      </c>
      <c r="C22" s="93"/>
      <c r="D22" s="12" t="s">
        <v>63</v>
      </c>
      <c r="E22" s="94">
        <v>3</v>
      </c>
      <c r="F22" s="14"/>
      <c r="G22" s="38">
        <f>IF(D22="Sí",1,0)</f>
        <v>1</v>
      </c>
      <c r="H22" s="38">
        <f>G22*E22</f>
        <v>3</v>
      </c>
      <c r="I22" s="38">
        <f>E22*IF(F22="Sí",10,0)*G22</f>
        <v>0</v>
      </c>
    </row>
    <row r="23" spans="1:9" ht="15" thickBot="1" x14ac:dyDescent="0.35">
      <c r="A23" s="96"/>
      <c r="B23" s="97" t="s">
        <v>72</v>
      </c>
      <c r="C23" s="98"/>
      <c r="D23" s="13" t="s">
        <v>63</v>
      </c>
      <c r="E23" s="99">
        <v>5</v>
      </c>
      <c r="F23" s="15"/>
      <c r="G23" s="38">
        <f>IF(D23="Sí",1,0)</f>
        <v>1</v>
      </c>
      <c r="H23" s="38">
        <f>G23*E23</f>
        <v>5</v>
      </c>
      <c r="I23" s="38">
        <f>E23*IF(F23="Sí",10,0)*G23</f>
        <v>0</v>
      </c>
    </row>
    <row r="24" spans="1:9" ht="16.2" thickBot="1" x14ac:dyDescent="0.35">
      <c r="A24" s="100" t="s">
        <v>28</v>
      </c>
      <c r="B24" s="101"/>
      <c r="C24" s="101"/>
      <c r="D24" s="101"/>
      <c r="E24" s="101"/>
      <c r="F24" s="102"/>
    </row>
    <row r="25" spans="1:9" ht="30" customHeight="1" x14ac:dyDescent="0.3">
      <c r="A25" s="59" t="s">
        <v>104</v>
      </c>
      <c r="B25" s="92" t="s">
        <v>119</v>
      </c>
      <c r="C25" s="93"/>
      <c r="D25" s="16" t="s">
        <v>63</v>
      </c>
      <c r="E25" s="103">
        <v>5</v>
      </c>
      <c r="F25" s="14"/>
      <c r="G25" s="38">
        <f>IF(D25="Sí",1,0)</f>
        <v>1</v>
      </c>
      <c r="H25" s="38">
        <f>G25*E25</f>
        <v>5</v>
      </c>
      <c r="I25" s="38">
        <f>E25*IF(F25="Sí",10,0)*G25</f>
        <v>0</v>
      </c>
    </row>
    <row r="26" spans="1:9" ht="15" customHeight="1" x14ac:dyDescent="0.3">
      <c r="A26" s="63"/>
      <c r="B26" s="64" t="s">
        <v>31</v>
      </c>
      <c r="C26" s="65"/>
      <c r="D26" s="4" t="s">
        <v>63</v>
      </c>
      <c r="E26" s="66">
        <v>3</v>
      </c>
      <c r="F26" s="17"/>
      <c r="G26" s="38">
        <f>IF(D26="Sí",1,0)</f>
        <v>1</v>
      </c>
      <c r="H26" s="38">
        <f>G26*E26</f>
        <v>3</v>
      </c>
      <c r="I26" s="38">
        <f>E26*IF(F26="Sí",10,0)*G26</f>
        <v>0</v>
      </c>
    </row>
    <row r="27" spans="1:9" ht="15" thickBot="1" x14ac:dyDescent="0.35">
      <c r="A27" s="104"/>
      <c r="B27" s="105" t="s">
        <v>32</v>
      </c>
      <c r="C27" s="106"/>
      <c r="D27" s="13" t="s">
        <v>63</v>
      </c>
      <c r="E27" s="99">
        <v>5</v>
      </c>
      <c r="F27" s="18"/>
      <c r="G27" s="38">
        <f>IF(D27="Sí",1,0)</f>
        <v>1</v>
      </c>
      <c r="H27" s="38">
        <f>G27*E27</f>
        <v>5</v>
      </c>
      <c r="I27" s="38">
        <f>E27*IF(F27="Sí",10,0)*G27</f>
        <v>0</v>
      </c>
    </row>
    <row r="28" spans="1:9" ht="16.2" thickBot="1" x14ac:dyDescent="0.35">
      <c r="A28" s="100" t="s">
        <v>46</v>
      </c>
      <c r="B28" s="101"/>
      <c r="C28" s="101"/>
      <c r="D28" s="101"/>
      <c r="E28" s="101"/>
      <c r="F28" s="102"/>
    </row>
    <row r="29" spans="1:9" x14ac:dyDescent="0.3">
      <c r="A29" s="91" t="s">
        <v>103</v>
      </c>
      <c r="B29" s="107" t="s">
        <v>49</v>
      </c>
      <c r="C29" s="108"/>
      <c r="D29" s="16" t="s">
        <v>63</v>
      </c>
      <c r="E29" s="103">
        <v>5</v>
      </c>
      <c r="F29" s="14"/>
      <c r="G29" s="38">
        <f>IF(D29="Sí",1,0)</f>
        <v>1</v>
      </c>
      <c r="H29" s="38">
        <f>G29*E29</f>
        <v>5</v>
      </c>
      <c r="I29" s="38">
        <f>E29*IF(F29="Sí",10,0)*G29</f>
        <v>0</v>
      </c>
    </row>
    <row r="30" spans="1:9" ht="60" customHeight="1" thickBot="1" x14ac:dyDescent="0.35">
      <c r="A30" s="96"/>
      <c r="B30" s="109" t="s">
        <v>50</v>
      </c>
      <c r="C30" s="110"/>
      <c r="D30" s="13" t="s">
        <v>63</v>
      </c>
      <c r="E30" s="99">
        <v>3</v>
      </c>
      <c r="F30" s="18"/>
      <c r="G30" s="38">
        <f>IF(D30="Sí",1,0)</f>
        <v>1</v>
      </c>
      <c r="H30" s="38">
        <f>G30*E30</f>
        <v>3</v>
      </c>
      <c r="I30" s="38">
        <f>E30*IF(F30="Sí",10,0)*G30</f>
        <v>0</v>
      </c>
    </row>
    <row r="31" spans="1:9" ht="16.2" thickBot="1" x14ac:dyDescent="0.35">
      <c r="A31" s="100" t="s">
        <v>52</v>
      </c>
      <c r="B31" s="101"/>
      <c r="C31" s="101"/>
      <c r="D31" s="101"/>
      <c r="E31" s="101"/>
      <c r="F31" s="102"/>
    </row>
    <row r="32" spans="1:9" ht="45" customHeight="1" thickBot="1" x14ac:dyDescent="0.35">
      <c r="A32" s="111" t="s">
        <v>104</v>
      </c>
      <c r="B32" s="112" t="s">
        <v>54</v>
      </c>
      <c r="C32" s="113"/>
      <c r="D32" s="19" t="s">
        <v>63</v>
      </c>
      <c r="E32" s="114">
        <v>5</v>
      </c>
      <c r="F32" s="20"/>
      <c r="G32" s="38">
        <f>IF(D32="Sí",1,0)</f>
        <v>1</v>
      </c>
      <c r="H32" s="38">
        <f>G32*E32</f>
        <v>5</v>
      </c>
      <c r="I32" s="38">
        <f>E32*IF(F32="Sí",10,0)*G32</f>
        <v>0</v>
      </c>
    </row>
    <row r="33" spans="1:11" ht="16.2" thickBot="1" x14ac:dyDescent="0.35">
      <c r="A33" s="100" t="s">
        <v>56</v>
      </c>
      <c r="B33" s="101"/>
      <c r="C33" s="101"/>
      <c r="D33" s="101"/>
      <c r="E33" s="101"/>
      <c r="F33" s="102"/>
    </row>
    <row r="34" spans="1:11" ht="30" customHeight="1" x14ac:dyDescent="0.3">
      <c r="A34" s="59" t="s">
        <v>104</v>
      </c>
      <c r="B34" s="107" t="s">
        <v>57</v>
      </c>
      <c r="C34" s="108"/>
      <c r="D34" s="21" t="s">
        <v>63</v>
      </c>
      <c r="E34" s="115">
        <v>5</v>
      </c>
      <c r="F34" s="14"/>
      <c r="G34" s="38">
        <f>IF(D34="Sí",1,0)</f>
        <v>1</v>
      </c>
      <c r="H34" s="38">
        <f>G34*E34</f>
        <v>5</v>
      </c>
      <c r="I34" s="38">
        <f>E34*IF(F34="Sí",10,0)*G34</f>
        <v>0</v>
      </c>
    </row>
    <row r="35" spans="1:11" ht="30" customHeight="1" x14ac:dyDescent="0.3">
      <c r="A35" s="63"/>
      <c r="B35" s="60" t="s">
        <v>58</v>
      </c>
      <c r="C35" s="61"/>
      <c r="D35" s="3" t="s">
        <v>63</v>
      </c>
      <c r="E35" s="62">
        <v>3</v>
      </c>
      <c r="F35" s="17"/>
      <c r="G35" s="38">
        <f>IF(D35="Sí",1,0)</f>
        <v>1</v>
      </c>
      <c r="H35" s="38">
        <f>G35*E35</f>
        <v>3</v>
      </c>
      <c r="I35" s="38">
        <f>E35*IF(F35="Sí",10,0)*G35</f>
        <v>0</v>
      </c>
    </row>
    <row r="36" spans="1:11" ht="30" customHeight="1" x14ac:dyDescent="0.3">
      <c r="A36" s="63"/>
      <c r="B36" s="60" t="s">
        <v>73</v>
      </c>
      <c r="C36" s="61"/>
      <c r="D36" s="3" t="s">
        <v>63</v>
      </c>
      <c r="E36" s="62">
        <v>5</v>
      </c>
      <c r="F36" s="17"/>
      <c r="G36" s="38">
        <f>IF(D36="Sí",1,0)</f>
        <v>1</v>
      </c>
      <c r="H36" s="38">
        <f>G36*E36</f>
        <v>5</v>
      </c>
      <c r="I36" s="38">
        <f>E36*IF(F36="Sí",10,0)*G36</f>
        <v>0</v>
      </c>
    </row>
    <row r="37" spans="1:11" ht="30" customHeight="1" thickBot="1" x14ac:dyDescent="0.35">
      <c r="A37" s="104"/>
      <c r="B37" s="69" t="s">
        <v>59</v>
      </c>
      <c r="C37" s="116"/>
      <c r="D37" s="5" t="s">
        <v>63</v>
      </c>
      <c r="E37" s="70">
        <v>5</v>
      </c>
      <c r="F37" s="22"/>
      <c r="G37" s="38">
        <f>IF(D37="Sí",1,0)</f>
        <v>1</v>
      </c>
      <c r="H37" s="38">
        <f>G37*E37</f>
        <v>5</v>
      </c>
      <c r="I37" s="38">
        <f>E37*IF(F37="Sí",10,0)*G37</f>
        <v>0</v>
      </c>
    </row>
    <row r="38" spans="1:11" ht="16.2" thickBot="1" x14ac:dyDescent="0.35">
      <c r="A38" s="71"/>
      <c r="B38" s="72" t="s">
        <v>83</v>
      </c>
      <c r="C38" s="72"/>
      <c r="D38" s="72"/>
      <c r="E38" s="72"/>
      <c r="F38" s="73">
        <f>I38/H38</f>
        <v>0</v>
      </c>
      <c r="H38" s="38">
        <f>SUM(H22:H37)</f>
        <v>52</v>
      </c>
      <c r="I38" s="38">
        <f>SUM(I22:I37)</f>
        <v>0</v>
      </c>
    </row>
    <row r="39" spans="1:11" ht="15" thickBot="1" x14ac:dyDescent="0.35">
      <c r="A39" s="75"/>
      <c r="B39" s="117"/>
      <c r="C39" s="117"/>
      <c r="D39" s="77"/>
      <c r="E39" s="78"/>
      <c r="F39" s="78"/>
    </row>
    <row r="40" spans="1:11" ht="18.600000000000001" thickBot="1" x14ac:dyDescent="0.35">
      <c r="A40" s="80" t="s">
        <v>87</v>
      </c>
      <c r="B40" s="81"/>
      <c r="C40" s="81"/>
      <c r="D40" s="81"/>
      <c r="E40" s="81"/>
      <c r="F40" s="82"/>
    </row>
    <row r="41" spans="1:11" ht="15" customHeight="1" x14ac:dyDescent="0.3">
      <c r="A41" s="47" t="s">
        <v>101</v>
      </c>
      <c r="B41" s="48" t="s">
        <v>27</v>
      </c>
      <c r="C41" s="49"/>
      <c r="D41" s="50" t="s">
        <v>61</v>
      </c>
      <c r="E41" s="51" t="s">
        <v>47</v>
      </c>
      <c r="F41" s="52" t="s">
        <v>48</v>
      </c>
    </row>
    <row r="42" spans="1:11" ht="15" thickBot="1" x14ac:dyDescent="0.35">
      <c r="A42" s="53"/>
      <c r="B42" s="54"/>
      <c r="C42" s="55"/>
      <c r="D42" s="56" t="s">
        <v>62</v>
      </c>
      <c r="E42" s="57" t="s">
        <v>25</v>
      </c>
      <c r="F42" s="58" t="s">
        <v>77</v>
      </c>
    </row>
    <row r="43" spans="1:11" ht="16.2" thickBot="1" x14ac:dyDescent="0.35">
      <c r="A43" s="88" t="s">
        <v>81</v>
      </c>
      <c r="B43" s="89"/>
      <c r="C43" s="89"/>
      <c r="D43" s="89"/>
      <c r="E43" s="89"/>
      <c r="F43" s="90"/>
      <c r="K43" s="118">
        <f>J46/H$83</f>
        <v>0.1111111111111111</v>
      </c>
    </row>
    <row r="44" spans="1:11" x14ac:dyDescent="0.3">
      <c r="A44" s="119" t="s">
        <v>105</v>
      </c>
      <c r="B44" s="92" t="s">
        <v>33</v>
      </c>
      <c r="C44" s="93"/>
      <c r="D44" s="23" t="s">
        <v>63</v>
      </c>
      <c r="E44" s="103">
        <v>4</v>
      </c>
      <c r="F44" s="25"/>
      <c r="G44" s="38">
        <f>IF(D44="Sí",1,0)</f>
        <v>1</v>
      </c>
      <c r="H44" s="38">
        <f>G44*E44</f>
        <v>4</v>
      </c>
      <c r="I44" s="38">
        <f>E44*F44*G44</f>
        <v>0</v>
      </c>
    </row>
    <row r="45" spans="1:11" ht="30" customHeight="1" x14ac:dyDescent="0.3">
      <c r="A45" s="120"/>
      <c r="B45" s="64" t="s">
        <v>85</v>
      </c>
      <c r="C45" s="65"/>
      <c r="D45" s="4" t="s">
        <v>63</v>
      </c>
      <c r="E45" s="66">
        <v>3</v>
      </c>
      <c r="F45" s="8"/>
      <c r="G45" s="38">
        <f>IF(D45="Sí",1,0)</f>
        <v>1</v>
      </c>
      <c r="H45" s="38">
        <f>G45*E45</f>
        <v>3</v>
      </c>
      <c r="I45" s="38">
        <f>E45*F45*G45</f>
        <v>0</v>
      </c>
    </row>
    <row r="46" spans="1:11" ht="30" customHeight="1" thickBot="1" x14ac:dyDescent="0.35">
      <c r="A46" s="121"/>
      <c r="B46" s="122" t="s">
        <v>86</v>
      </c>
      <c r="C46" s="123"/>
      <c r="D46" s="24" t="s">
        <v>63</v>
      </c>
      <c r="E46" s="99">
        <v>3</v>
      </c>
      <c r="F46" s="26"/>
      <c r="G46" s="38">
        <f>IF(D46="Sí",1,0)</f>
        <v>1</v>
      </c>
      <c r="H46" s="38">
        <f>G46*E46</f>
        <v>3</v>
      </c>
      <c r="I46" s="38">
        <f>E46*F46*G46</f>
        <v>0</v>
      </c>
      <c r="J46" s="39">
        <f>SUM(H44:H46)</f>
        <v>10</v>
      </c>
    </row>
    <row r="47" spans="1:11" ht="16.2" thickBot="1" x14ac:dyDescent="0.35">
      <c r="A47" s="100" t="s">
        <v>28</v>
      </c>
      <c r="B47" s="101"/>
      <c r="C47" s="101"/>
      <c r="D47" s="101"/>
      <c r="E47" s="101"/>
      <c r="F47" s="102"/>
      <c r="K47" s="124">
        <f>K48+K52+K57</f>
        <v>0.53333333333333333</v>
      </c>
    </row>
    <row r="48" spans="1:11" ht="16.2" thickBot="1" x14ac:dyDescent="0.35">
      <c r="A48" s="125" t="s">
        <v>29</v>
      </c>
      <c r="B48" s="126"/>
      <c r="C48" s="126"/>
      <c r="D48" s="126"/>
      <c r="E48" s="126"/>
      <c r="F48" s="127"/>
      <c r="K48" s="118">
        <f>J51/H$83</f>
        <v>0.1111111111111111</v>
      </c>
    </row>
    <row r="49" spans="1:11" x14ac:dyDescent="0.3">
      <c r="A49" s="128" t="s">
        <v>104</v>
      </c>
      <c r="B49" s="92" t="s">
        <v>30</v>
      </c>
      <c r="C49" s="93"/>
      <c r="D49" s="23" t="s">
        <v>63</v>
      </c>
      <c r="E49" s="103">
        <v>4</v>
      </c>
      <c r="F49" s="25"/>
      <c r="G49" s="38">
        <f>IF(D49="Sí",1,0)</f>
        <v>1</v>
      </c>
      <c r="H49" s="38">
        <f>G49*E49</f>
        <v>4</v>
      </c>
      <c r="I49" s="38">
        <f>E49*F49*G49</f>
        <v>0</v>
      </c>
    </row>
    <row r="50" spans="1:11" ht="30" customHeight="1" x14ac:dyDescent="0.3">
      <c r="A50" s="129"/>
      <c r="B50" s="64" t="s">
        <v>37</v>
      </c>
      <c r="C50" s="65"/>
      <c r="D50" s="4" t="s">
        <v>63</v>
      </c>
      <c r="E50" s="66">
        <v>2</v>
      </c>
      <c r="F50" s="8"/>
      <c r="G50" s="38">
        <f>IF(D50="Sí",1,0)</f>
        <v>1</v>
      </c>
      <c r="H50" s="38">
        <f>G50*E50</f>
        <v>2</v>
      </c>
      <c r="I50" s="38">
        <f>E50*F50*G50</f>
        <v>0</v>
      </c>
    </row>
    <row r="51" spans="1:11" ht="15" thickBot="1" x14ac:dyDescent="0.35">
      <c r="A51" s="130"/>
      <c r="B51" s="105" t="s">
        <v>64</v>
      </c>
      <c r="C51" s="106"/>
      <c r="D51" s="13" t="s">
        <v>63</v>
      </c>
      <c r="E51" s="99">
        <v>4</v>
      </c>
      <c r="F51" s="27"/>
      <c r="G51" s="38">
        <f>IF(D51="Sí",1,0)</f>
        <v>1</v>
      </c>
      <c r="H51" s="38">
        <f>G51*E51</f>
        <v>4</v>
      </c>
      <c r="I51" s="38">
        <f>E51*F51*G51</f>
        <v>0</v>
      </c>
      <c r="J51" s="39">
        <f>SUM(H49:H51)</f>
        <v>10</v>
      </c>
    </row>
    <row r="52" spans="1:11" ht="16.2" thickBot="1" x14ac:dyDescent="0.35">
      <c r="A52" s="125" t="s">
        <v>35</v>
      </c>
      <c r="B52" s="126"/>
      <c r="C52" s="126"/>
      <c r="D52" s="126"/>
      <c r="E52" s="126"/>
      <c r="F52" s="127"/>
      <c r="K52" s="118">
        <f>J56/H$83</f>
        <v>0.2</v>
      </c>
    </row>
    <row r="53" spans="1:11" ht="30" customHeight="1" x14ac:dyDescent="0.3">
      <c r="A53" s="128" t="s">
        <v>106</v>
      </c>
      <c r="B53" s="107" t="s">
        <v>120</v>
      </c>
      <c r="C53" s="108"/>
      <c r="D53" s="2" t="s">
        <v>63</v>
      </c>
      <c r="E53" s="115">
        <v>4</v>
      </c>
      <c r="F53" s="6"/>
      <c r="G53" s="38">
        <f>IF(D53="Sí",1,0)</f>
        <v>1</v>
      </c>
      <c r="H53" s="38">
        <f>G53*E53</f>
        <v>4</v>
      </c>
      <c r="I53" s="38">
        <f>E53*F53*G53</f>
        <v>0</v>
      </c>
    </row>
    <row r="54" spans="1:11" ht="45" customHeight="1" x14ac:dyDescent="0.3">
      <c r="A54" s="129"/>
      <c r="B54" s="60" t="s">
        <v>88</v>
      </c>
      <c r="C54" s="61"/>
      <c r="D54" s="3" t="s">
        <v>63</v>
      </c>
      <c r="E54" s="62">
        <v>4</v>
      </c>
      <c r="F54" s="7"/>
      <c r="G54" s="38">
        <f>IF(D54="Sí",1,0)</f>
        <v>1</v>
      </c>
      <c r="H54" s="38">
        <f>G54*E54</f>
        <v>4</v>
      </c>
      <c r="I54" s="38">
        <f>E54*F54*G54</f>
        <v>0</v>
      </c>
    </row>
    <row r="55" spans="1:11" ht="30" customHeight="1" x14ac:dyDescent="0.3">
      <c r="A55" s="129"/>
      <c r="B55" s="64" t="s">
        <v>89</v>
      </c>
      <c r="C55" s="65"/>
      <c r="D55" s="4" t="s">
        <v>63</v>
      </c>
      <c r="E55" s="66">
        <v>5</v>
      </c>
      <c r="F55" s="8"/>
      <c r="G55" s="38">
        <f>IF(D55="Sí",1,0)</f>
        <v>1</v>
      </c>
      <c r="H55" s="38">
        <f>G55*E55</f>
        <v>5</v>
      </c>
      <c r="I55" s="38">
        <f>E55*F55*G55</f>
        <v>0</v>
      </c>
    </row>
    <row r="56" spans="1:11" s="134" customFormat="1" ht="30" customHeight="1" thickBot="1" x14ac:dyDescent="0.35">
      <c r="A56" s="129"/>
      <c r="B56" s="131" t="s">
        <v>121</v>
      </c>
      <c r="C56" s="132"/>
      <c r="D56" s="16" t="s">
        <v>63</v>
      </c>
      <c r="E56" s="133">
        <v>5</v>
      </c>
      <c r="F56" s="28"/>
      <c r="G56" s="38">
        <f>IF(D56="Sí",1,0)</f>
        <v>1</v>
      </c>
      <c r="H56" s="38">
        <f>G56*E56</f>
        <v>5</v>
      </c>
      <c r="I56" s="38">
        <f>E56*F56*G56</f>
        <v>0</v>
      </c>
      <c r="J56" s="39">
        <f>SUM(H53:H56)</f>
        <v>18</v>
      </c>
    </row>
    <row r="57" spans="1:11" ht="16.2" thickBot="1" x14ac:dyDescent="0.35">
      <c r="A57" s="125" t="s">
        <v>90</v>
      </c>
      <c r="B57" s="126"/>
      <c r="C57" s="126"/>
      <c r="D57" s="126"/>
      <c r="E57" s="126"/>
      <c r="F57" s="127"/>
      <c r="K57" s="118">
        <f>J68/H$83</f>
        <v>0.22222222222222221</v>
      </c>
    </row>
    <row r="58" spans="1:11" x14ac:dyDescent="0.3">
      <c r="A58" s="128" t="s">
        <v>107</v>
      </c>
      <c r="B58" s="60" t="s">
        <v>38</v>
      </c>
      <c r="C58" s="61"/>
      <c r="D58" s="2" t="s">
        <v>63</v>
      </c>
      <c r="E58" s="66">
        <v>1</v>
      </c>
      <c r="F58" s="25"/>
      <c r="G58" s="38">
        <f t="shared" ref="G58:G68" si="3">IF(D58="Sí",1,0)</f>
        <v>1</v>
      </c>
      <c r="H58" s="38">
        <f t="shared" ref="H58:H68" si="4">G58*E58</f>
        <v>1</v>
      </c>
      <c r="I58" s="38">
        <f t="shared" ref="I58:I68" si="5">E58*F58*G58</f>
        <v>0</v>
      </c>
    </row>
    <row r="59" spans="1:11" x14ac:dyDescent="0.3">
      <c r="A59" s="129"/>
      <c r="B59" s="60" t="s">
        <v>39</v>
      </c>
      <c r="C59" s="61"/>
      <c r="D59" s="3" t="s">
        <v>63</v>
      </c>
      <c r="E59" s="66">
        <v>1</v>
      </c>
      <c r="F59" s="8"/>
      <c r="G59" s="38">
        <f t="shared" si="3"/>
        <v>1</v>
      </c>
      <c r="H59" s="38">
        <f t="shared" si="4"/>
        <v>1</v>
      </c>
      <c r="I59" s="38">
        <f t="shared" si="5"/>
        <v>0</v>
      </c>
    </row>
    <row r="60" spans="1:11" x14ac:dyDescent="0.3">
      <c r="A60" s="129"/>
      <c r="B60" s="60" t="s">
        <v>40</v>
      </c>
      <c r="C60" s="61"/>
      <c r="D60" s="3" t="s">
        <v>63</v>
      </c>
      <c r="E60" s="66">
        <v>2</v>
      </c>
      <c r="F60" s="8"/>
      <c r="G60" s="38">
        <f t="shared" si="3"/>
        <v>1</v>
      </c>
      <c r="H60" s="38">
        <f t="shared" si="4"/>
        <v>2</v>
      </c>
      <c r="I60" s="38">
        <f t="shared" si="5"/>
        <v>0</v>
      </c>
    </row>
    <row r="61" spans="1:11" x14ac:dyDescent="0.3">
      <c r="A61" s="129"/>
      <c r="B61" s="60" t="s">
        <v>36</v>
      </c>
      <c r="C61" s="61"/>
      <c r="D61" s="3" t="s">
        <v>63</v>
      </c>
      <c r="E61" s="66">
        <v>1</v>
      </c>
      <c r="F61" s="8"/>
      <c r="G61" s="38">
        <f t="shared" si="3"/>
        <v>1</v>
      </c>
      <c r="H61" s="38">
        <f t="shared" si="4"/>
        <v>1</v>
      </c>
      <c r="I61" s="38">
        <f t="shared" si="5"/>
        <v>0</v>
      </c>
    </row>
    <row r="62" spans="1:11" x14ac:dyDescent="0.3">
      <c r="A62" s="129"/>
      <c r="B62" s="60" t="s">
        <v>41</v>
      </c>
      <c r="C62" s="61"/>
      <c r="D62" s="3" t="s">
        <v>63</v>
      </c>
      <c r="E62" s="66">
        <v>1</v>
      </c>
      <c r="F62" s="8"/>
      <c r="G62" s="38">
        <f t="shared" si="3"/>
        <v>1</v>
      </c>
      <c r="H62" s="38">
        <f t="shared" si="4"/>
        <v>1</v>
      </c>
      <c r="I62" s="38">
        <f t="shared" si="5"/>
        <v>0</v>
      </c>
    </row>
    <row r="63" spans="1:11" x14ac:dyDescent="0.3">
      <c r="A63" s="129"/>
      <c r="B63" s="60" t="s">
        <v>42</v>
      </c>
      <c r="C63" s="61"/>
      <c r="D63" s="3" t="s">
        <v>63</v>
      </c>
      <c r="E63" s="66">
        <v>1</v>
      </c>
      <c r="F63" s="8"/>
      <c r="G63" s="38">
        <f t="shared" si="3"/>
        <v>1</v>
      </c>
      <c r="H63" s="38">
        <f t="shared" si="4"/>
        <v>1</v>
      </c>
      <c r="I63" s="38">
        <f t="shared" si="5"/>
        <v>0</v>
      </c>
    </row>
    <row r="64" spans="1:11" x14ac:dyDescent="0.3">
      <c r="A64" s="129"/>
      <c r="B64" s="60" t="s">
        <v>43</v>
      </c>
      <c r="C64" s="61"/>
      <c r="D64" s="3" t="s">
        <v>63</v>
      </c>
      <c r="E64" s="66">
        <v>3</v>
      </c>
      <c r="F64" s="8"/>
      <c r="G64" s="38">
        <f t="shared" si="3"/>
        <v>1</v>
      </c>
      <c r="H64" s="38">
        <f t="shared" si="4"/>
        <v>3</v>
      </c>
      <c r="I64" s="38">
        <f t="shared" si="5"/>
        <v>0</v>
      </c>
    </row>
    <row r="65" spans="1:11" x14ac:dyDescent="0.3">
      <c r="A65" s="129"/>
      <c r="B65" s="60" t="s">
        <v>45</v>
      </c>
      <c r="C65" s="61"/>
      <c r="D65" s="3" t="s">
        <v>63</v>
      </c>
      <c r="E65" s="66">
        <v>3</v>
      </c>
      <c r="F65" s="8"/>
      <c r="G65" s="38">
        <f t="shared" si="3"/>
        <v>1</v>
      </c>
      <c r="H65" s="38">
        <f t="shared" si="4"/>
        <v>3</v>
      </c>
      <c r="I65" s="38">
        <f t="shared" si="5"/>
        <v>0</v>
      </c>
    </row>
    <row r="66" spans="1:11" x14ac:dyDescent="0.3">
      <c r="A66" s="129"/>
      <c r="B66" s="60" t="s">
        <v>44</v>
      </c>
      <c r="C66" s="61"/>
      <c r="D66" s="3" t="s">
        <v>63</v>
      </c>
      <c r="E66" s="66">
        <v>1</v>
      </c>
      <c r="F66" s="8"/>
      <c r="G66" s="38">
        <f t="shared" si="3"/>
        <v>1</v>
      </c>
      <c r="H66" s="38">
        <f t="shared" si="4"/>
        <v>1</v>
      </c>
      <c r="I66" s="38">
        <f t="shared" si="5"/>
        <v>0</v>
      </c>
    </row>
    <row r="67" spans="1:11" ht="45" customHeight="1" x14ac:dyDescent="0.3">
      <c r="A67" s="129"/>
      <c r="B67" s="60" t="s">
        <v>123</v>
      </c>
      <c r="C67" s="61"/>
      <c r="D67" s="3" t="s">
        <v>63</v>
      </c>
      <c r="E67" s="66">
        <v>4</v>
      </c>
      <c r="F67" s="8"/>
      <c r="G67" s="38">
        <f t="shared" si="3"/>
        <v>1</v>
      </c>
      <c r="H67" s="38">
        <f t="shared" si="4"/>
        <v>4</v>
      </c>
      <c r="I67" s="38">
        <f t="shared" si="5"/>
        <v>0</v>
      </c>
    </row>
    <row r="68" spans="1:11" ht="15" thickBot="1" x14ac:dyDescent="0.35">
      <c r="A68" s="130"/>
      <c r="B68" s="109" t="s">
        <v>53</v>
      </c>
      <c r="C68" s="110"/>
      <c r="D68" s="10" t="s">
        <v>63</v>
      </c>
      <c r="E68" s="99">
        <v>2</v>
      </c>
      <c r="F68" s="27"/>
      <c r="G68" s="38">
        <f t="shared" si="3"/>
        <v>1</v>
      </c>
      <c r="H68" s="38">
        <f t="shared" si="4"/>
        <v>2</v>
      </c>
      <c r="I68" s="38">
        <f t="shared" si="5"/>
        <v>0</v>
      </c>
      <c r="J68" s="39">
        <f>SUM(H58:H68)</f>
        <v>20</v>
      </c>
    </row>
    <row r="69" spans="1:11" ht="16.2" thickBot="1" x14ac:dyDescent="0.35">
      <c r="A69" s="100" t="s">
        <v>46</v>
      </c>
      <c r="B69" s="101"/>
      <c r="C69" s="101"/>
      <c r="D69" s="101"/>
      <c r="E69" s="101"/>
      <c r="F69" s="102"/>
      <c r="K69" s="118">
        <f>J74/H$83</f>
        <v>0.2</v>
      </c>
    </row>
    <row r="70" spans="1:11" x14ac:dyDescent="0.3">
      <c r="A70" s="128" t="s">
        <v>108</v>
      </c>
      <c r="B70" s="107" t="s">
        <v>66</v>
      </c>
      <c r="C70" s="108"/>
      <c r="D70" s="23" t="s">
        <v>63</v>
      </c>
      <c r="E70" s="103">
        <v>2</v>
      </c>
      <c r="F70" s="25"/>
      <c r="G70" s="38">
        <f>IF(D70="Sí",1,0)</f>
        <v>1</v>
      </c>
      <c r="H70" s="38">
        <f>G70*E70</f>
        <v>2</v>
      </c>
      <c r="I70" s="38">
        <f>E70*F70*G70</f>
        <v>0</v>
      </c>
    </row>
    <row r="71" spans="1:11" ht="30" customHeight="1" x14ac:dyDescent="0.3">
      <c r="A71" s="129"/>
      <c r="B71" s="64" t="s">
        <v>67</v>
      </c>
      <c r="C71" s="61"/>
      <c r="D71" s="4" t="s">
        <v>63</v>
      </c>
      <c r="E71" s="66">
        <v>2</v>
      </c>
      <c r="F71" s="8"/>
      <c r="G71" s="38">
        <f>IF(D71="Sí",1,0)</f>
        <v>1</v>
      </c>
      <c r="H71" s="38">
        <f>G71*E71</f>
        <v>2</v>
      </c>
      <c r="I71" s="38">
        <f>E71*F71*G71</f>
        <v>0</v>
      </c>
    </row>
    <row r="72" spans="1:11" ht="45" customHeight="1" x14ac:dyDescent="0.3">
      <c r="A72" s="129"/>
      <c r="B72" s="60" t="s">
        <v>91</v>
      </c>
      <c r="C72" s="61"/>
      <c r="D72" s="4" t="s">
        <v>63</v>
      </c>
      <c r="E72" s="66">
        <v>5</v>
      </c>
      <c r="F72" s="8"/>
      <c r="G72" s="38">
        <f>IF(D72="Sí",1,0)</f>
        <v>1</v>
      </c>
      <c r="H72" s="38">
        <f>G72*E72</f>
        <v>5</v>
      </c>
      <c r="I72" s="38">
        <f>E72*F72*G72</f>
        <v>0</v>
      </c>
    </row>
    <row r="73" spans="1:11" x14ac:dyDescent="0.3">
      <c r="A73" s="129"/>
      <c r="B73" s="60" t="s">
        <v>51</v>
      </c>
      <c r="C73" s="61"/>
      <c r="D73" s="4" t="s">
        <v>63</v>
      </c>
      <c r="E73" s="66">
        <v>4</v>
      </c>
      <c r="F73" s="8"/>
      <c r="G73" s="38">
        <f>IF(D73="Sí",1,0)</f>
        <v>1</v>
      </c>
      <c r="H73" s="38">
        <f>G73*E73</f>
        <v>4</v>
      </c>
      <c r="I73" s="38">
        <f>E73*F73*G73</f>
        <v>0</v>
      </c>
    </row>
    <row r="74" spans="1:11" ht="45" customHeight="1" thickBot="1" x14ac:dyDescent="0.35">
      <c r="A74" s="130"/>
      <c r="B74" s="109" t="s">
        <v>71</v>
      </c>
      <c r="C74" s="110"/>
      <c r="D74" s="10" t="s">
        <v>63</v>
      </c>
      <c r="E74" s="135">
        <v>5</v>
      </c>
      <c r="F74" s="11"/>
      <c r="G74" s="38">
        <f>IF(D74="Sí",1,0)</f>
        <v>1</v>
      </c>
      <c r="H74" s="38">
        <f>G74*E74</f>
        <v>5</v>
      </c>
      <c r="I74" s="38">
        <f>E74*F74*G74</f>
        <v>0</v>
      </c>
      <c r="J74" s="39">
        <f>SUM(H70:H74)</f>
        <v>18</v>
      </c>
    </row>
    <row r="75" spans="1:11" ht="16.2" thickBot="1" x14ac:dyDescent="0.35">
      <c r="A75" s="100" t="s">
        <v>52</v>
      </c>
      <c r="B75" s="101"/>
      <c r="C75" s="101"/>
      <c r="D75" s="101"/>
      <c r="E75" s="101"/>
      <c r="F75" s="102"/>
      <c r="K75" s="118">
        <f>J79/H$83</f>
        <v>7.7777777777777779E-2</v>
      </c>
    </row>
    <row r="76" spans="1:11" ht="45" customHeight="1" x14ac:dyDescent="0.3">
      <c r="A76" s="128" t="s">
        <v>109</v>
      </c>
      <c r="B76" s="136" t="s">
        <v>92</v>
      </c>
      <c r="C76" s="137"/>
      <c r="D76" s="23" t="s">
        <v>63</v>
      </c>
      <c r="E76" s="138">
        <v>2</v>
      </c>
      <c r="F76" s="25"/>
      <c r="G76" s="38">
        <f>IF(D76="Sí",1,0)</f>
        <v>1</v>
      </c>
      <c r="H76" s="38">
        <f>G76*E76</f>
        <v>2</v>
      </c>
      <c r="I76" s="38">
        <f>E76*F76*G76</f>
        <v>0</v>
      </c>
    </row>
    <row r="77" spans="1:11" ht="30" customHeight="1" x14ac:dyDescent="0.3">
      <c r="A77" s="129"/>
      <c r="B77" s="60" t="s">
        <v>55</v>
      </c>
      <c r="C77" s="61"/>
      <c r="D77" s="4" t="s">
        <v>63</v>
      </c>
      <c r="E77" s="66">
        <v>2</v>
      </c>
      <c r="F77" s="8"/>
      <c r="G77" s="38">
        <f>IF(D77="Sí",1,0)</f>
        <v>1</v>
      </c>
      <c r="H77" s="38">
        <f>G77*E77</f>
        <v>2</v>
      </c>
      <c r="I77" s="38">
        <f>E77*F77*G77</f>
        <v>0</v>
      </c>
    </row>
    <row r="78" spans="1:11" ht="30" customHeight="1" x14ac:dyDescent="0.3">
      <c r="A78" s="129"/>
      <c r="B78" s="60" t="s">
        <v>68</v>
      </c>
      <c r="C78" s="61"/>
      <c r="D78" s="4" t="s">
        <v>63</v>
      </c>
      <c r="E78" s="66">
        <v>1</v>
      </c>
      <c r="F78" s="8"/>
      <c r="G78" s="38">
        <f>IF(D78="Sí",1,0)</f>
        <v>1</v>
      </c>
      <c r="H78" s="38">
        <f>G78*E78</f>
        <v>1</v>
      </c>
      <c r="I78" s="38">
        <f>E78*F78*G78</f>
        <v>0</v>
      </c>
    </row>
    <row r="79" spans="1:11" ht="30" customHeight="1" thickBot="1" x14ac:dyDescent="0.35">
      <c r="A79" s="130"/>
      <c r="B79" s="105" t="s">
        <v>69</v>
      </c>
      <c r="C79" s="106"/>
      <c r="D79" s="13" t="s">
        <v>63</v>
      </c>
      <c r="E79" s="99">
        <v>2</v>
      </c>
      <c r="F79" s="27"/>
      <c r="G79" s="38">
        <f>IF(D79="Sí",1,0)</f>
        <v>1</v>
      </c>
      <c r="H79" s="38">
        <f>G79*E79</f>
        <v>2</v>
      </c>
      <c r="I79" s="38">
        <f>E79*F79*G79</f>
        <v>0</v>
      </c>
      <c r="J79" s="39">
        <f>SUM(H76:H79)</f>
        <v>7</v>
      </c>
    </row>
    <row r="80" spans="1:11" ht="16.2" thickBot="1" x14ac:dyDescent="0.35">
      <c r="A80" s="100" t="s">
        <v>56</v>
      </c>
      <c r="B80" s="101"/>
      <c r="C80" s="101"/>
      <c r="D80" s="101"/>
      <c r="E80" s="101"/>
      <c r="F80" s="102"/>
      <c r="K80" s="118">
        <f>J82/H$83</f>
        <v>7.7777777777777779E-2</v>
      </c>
    </row>
    <row r="81" spans="1:10" s="38" customFormat="1" ht="60" customHeight="1" x14ac:dyDescent="0.3">
      <c r="A81" s="59" t="s">
        <v>110</v>
      </c>
      <c r="B81" s="107" t="s">
        <v>122</v>
      </c>
      <c r="C81" s="108"/>
      <c r="D81" s="2" t="s">
        <v>63</v>
      </c>
      <c r="E81" s="115">
        <v>2</v>
      </c>
      <c r="F81" s="6"/>
      <c r="G81" s="38">
        <f>IF(D81="Sí",1,0)</f>
        <v>1</v>
      </c>
      <c r="H81" s="38">
        <f>G81*E81</f>
        <v>2</v>
      </c>
      <c r="I81" s="38">
        <f>E81*F81*G81</f>
        <v>0</v>
      </c>
    </row>
    <row r="82" spans="1:10" ht="15" thickBot="1" x14ac:dyDescent="0.35">
      <c r="A82" s="104"/>
      <c r="B82" s="139" t="s">
        <v>65</v>
      </c>
      <c r="C82" s="140"/>
      <c r="D82" s="5" t="s">
        <v>63</v>
      </c>
      <c r="E82" s="70">
        <v>5</v>
      </c>
      <c r="F82" s="9"/>
      <c r="G82" s="38">
        <f>IF(D82="Sí",1,0)</f>
        <v>1</v>
      </c>
      <c r="H82" s="38">
        <f>G82*E82</f>
        <v>5</v>
      </c>
      <c r="I82" s="38">
        <f>E82*F82*G82</f>
        <v>0</v>
      </c>
      <c r="J82" s="39">
        <f>SUM(H81:H82)</f>
        <v>7</v>
      </c>
    </row>
    <row r="83" spans="1:10" ht="16.2" thickBot="1" x14ac:dyDescent="0.35">
      <c r="A83" s="71"/>
      <c r="B83" s="72" t="s">
        <v>112</v>
      </c>
      <c r="C83" s="72"/>
      <c r="D83" s="72"/>
      <c r="E83" s="72"/>
      <c r="F83" s="73">
        <f>I83/H83</f>
        <v>0</v>
      </c>
      <c r="H83" s="38">
        <f>SUM(H44:H82)</f>
        <v>90</v>
      </c>
      <c r="I83" s="38">
        <f>SUM(I44:I82)</f>
        <v>0</v>
      </c>
    </row>
    <row r="84" spans="1:10" x14ac:dyDescent="0.3">
      <c r="B84" s="141"/>
      <c r="C84" s="141"/>
      <c r="D84" s="77"/>
      <c r="E84" s="78"/>
      <c r="F84" s="78"/>
    </row>
    <row r="85" spans="1:10" ht="16.2" thickBot="1" x14ac:dyDescent="0.35">
      <c r="B85" s="142" t="s">
        <v>99</v>
      </c>
      <c r="C85" s="142"/>
      <c r="D85" s="77"/>
      <c r="E85" s="78"/>
      <c r="F85" s="78"/>
    </row>
    <row r="86" spans="1:10" ht="15.6" x14ac:dyDescent="0.3">
      <c r="B86" s="143" t="str">
        <f>"Calificación seguimiento de los trabajos ("&amp;PORCENTAJES!B4&amp;"%)"</f>
        <v>Calificación seguimiento de los trabajos (60%)</v>
      </c>
      <c r="C86" s="144">
        <f>F16</f>
        <v>0</v>
      </c>
      <c r="D86" s="77"/>
      <c r="E86" s="78"/>
      <c r="F86" s="78"/>
    </row>
    <row r="87" spans="1:10" ht="15.6" x14ac:dyDescent="0.3">
      <c r="B87" s="145" t="str">
        <f>"Calificación documento ("&amp;PORCENTAJES!B5&amp;"%)"</f>
        <v>Calificación documento (40%)</v>
      </c>
      <c r="C87" s="146">
        <f>C88*PORCENTAJES!B9/100+C89*PORCENTAJES!B10/100</f>
        <v>0</v>
      </c>
      <c r="D87" s="77"/>
      <c r="E87" s="78"/>
      <c r="F87" s="78"/>
    </row>
    <row r="88" spans="1:10" x14ac:dyDescent="0.3">
      <c r="B88" s="147" t="str">
        <f>"Aspectos formales ("&amp;PORCENTAJES!B9&amp;"%)"</f>
        <v>Aspectos formales (20%)</v>
      </c>
      <c r="C88" s="148">
        <f>F38</f>
        <v>0</v>
      </c>
      <c r="D88" s="77"/>
      <c r="E88" s="78"/>
      <c r="F88" s="78"/>
    </row>
    <row r="89" spans="1:10" ht="15" thickBot="1" x14ac:dyDescent="0.35">
      <c r="B89" s="149" t="str">
        <f>"Contenidos ("&amp;PORCENTAJES!B10&amp;"%)"</f>
        <v>Contenidos (80%)</v>
      </c>
      <c r="C89" s="150">
        <f>F83</f>
        <v>0</v>
      </c>
      <c r="D89" s="77"/>
      <c r="E89" s="78"/>
      <c r="F89" s="78"/>
    </row>
    <row r="90" spans="1:10" ht="16.2" thickBot="1" x14ac:dyDescent="0.35">
      <c r="B90" s="151" t="s">
        <v>98</v>
      </c>
      <c r="C90" s="152">
        <f>C86*PORCENTAJES!B4/100+C87*PORCENTAJES!B5/100</f>
        <v>0</v>
      </c>
      <c r="D90" s="77"/>
      <c r="E90" s="78"/>
      <c r="F90" s="78"/>
    </row>
    <row r="91" spans="1:10" ht="15.6" x14ac:dyDescent="0.3">
      <c r="B91" s="153"/>
      <c r="C91" s="154"/>
      <c r="D91" s="77"/>
      <c r="E91" s="78"/>
      <c r="F91" s="78"/>
    </row>
    <row r="92" spans="1:10" x14ac:dyDescent="0.3">
      <c r="A92" s="40" t="s">
        <v>113</v>
      </c>
      <c r="B92" s="155" t="str">
        <f>IF(B2="","",B2)</f>
        <v/>
      </c>
      <c r="C92" s="155"/>
      <c r="D92" s="155"/>
      <c r="E92" s="155"/>
      <c r="F92" s="155"/>
    </row>
    <row r="93" spans="1:10" x14ac:dyDescent="0.3">
      <c r="A93" s="41" t="s">
        <v>114</v>
      </c>
      <c r="B93" s="155" t="str">
        <f t="shared" ref="B93:B96" si="6">IF(B3="","",B3)</f>
        <v/>
      </c>
      <c r="C93" s="155"/>
      <c r="D93" s="155"/>
      <c r="E93" s="155"/>
      <c r="F93" s="155"/>
    </row>
    <row r="94" spans="1:10" x14ac:dyDescent="0.3">
      <c r="A94" s="41" t="s">
        <v>115</v>
      </c>
      <c r="B94" s="155" t="str">
        <f t="shared" si="6"/>
        <v/>
      </c>
      <c r="C94" s="155"/>
      <c r="D94" s="155"/>
      <c r="E94" s="155"/>
      <c r="F94" s="155"/>
    </row>
    <row r="95" spans="1:10" x14ac:dyDescent="0.3">
      <c r="A95" s="41" t="s">
        <v>102</v>
      </c>
      <c r="B95" s="155" t="str">
        <f t="shared" si="6"/>
        <v/>
      </c>
      <c r="C95" s="155"/>
      <c r="D95" s="155"/>
      <c r="E95" s="155"/>
      <c r="F95" s="155"/>
    </row>
    <row r="96" spans="1:10" x14ac:dyDescent="0.3">
      <c r="A96" s="42" t="s">
        <v>116</v>
      </c>
      <c r="B96" s="155" t="str">
        <f t="shared" si="6"/>
        <v/>
      </c>
      <c r="C96" s="155"/>
      <c r="D96" s="155"/>
      <c r="E96" s="155"/>
      <c r="F96" s="155"/>
    </row>
    <row r="97" spans="1:6" ht="15.6" x14ac:dyDescent="0.3">
      <c r="B97" s="153"/>
      <c r="C97" s="154"/>
      <c r="D97" s="77"/>
      <c r="E97" s="78"/>
      <c r="F97" s="78"/>
    </row>
    <row r="98" spans="1:6" ht="18.600000000000001" thickBot="1" x14ac:dyDescent="0.35">
      <c r="A98" s="156" t="s">
        <v>111</v>
      </c>
      <c r="B98" s="156"/>
      <c r="C98" s="156"/>
      <c r="D98" s="156"/>
      <c r="E98" s="156"/>
      <c r="F98" s="156"/>
    </row>
    <row r="99" spans="1:6" ht="15" customHeight="1" x14ac:dyDescent="0.3">
      <c r="A99" s="166"/>
      <c r="B99" s="167"/>
      <c r="C99" s="167"/>
      <c r="D99" s="167"/>
      <c r="E99" s="167"/>
      <c r="F99" s="168"/>
    </row>
    <row r="100" spans="1:6" ht="15" customHeight="1" x14ac:dyDescent="0.3">
      <c r="A100" s="169"/>
      <c r="B100" s="170"/>
      <c r="C100" s="170"/>
      <c r="D100" s="170"/>
      <c r="E100" s="170"/>
      <c r="F100" s="171"/>
    </row>
    <row r="101" spans="1:6" ht="15" customHeight="1" x14ac:dyDescent="0.3">
      <c r="A101" s="169"/>
      <c r="B101" s="170"/>
      <c r="C101" s="170"/>
      <c r="D101" s="170"/>
      <c r="E101" s="170"/>
      <c r="F101" s="171"/>
    </row>
    <row r="102" spans="1:6" ht="15" customHeight="1" x14ac:dyDescent="0.3">
      <c r="A102" s="169"/>
      <c r="B102" s="170"/>
      <c r="C102" s="170"/>
      <c r="D102" s="170"/>
      <c r="E102" s="170"/>
      <c r="F102" s="171"/>
    </row>
    <row r="103" spans="1:6" ht="15" customHeight="1" x14ac:dyDescent="0.3">
      <c r="A103" s="169"/>
      <c r="B103" s="170"/>
      <c r="C103" s="170"/>
      <c r="D103" s="170"/>
      <c r="E103" s="170"/>
      <c r="F103" s="171"/>
    </row>
    <row r="104" spans="1:6" ht="15" customHeight="1" x14ac:dyDescent="0.3">
      <c r="A104" s="169"/>
      <c r="B104" s="170"/>
      <c r="C104" s="170"/>
      <c r="D104" s="170"/>
      <c r="E104" s="170"/>
      <c r="F104" s="171"/>
    </row>
    <row r="105" spans="1:6" ht="15" customHeight="1" x14ac:dyDescent="0.3">
      <c r="A105" s="169"/>
      <c r="B105" s="170"/>
      <c r="C105" s="170"/>
      <c r="D105" s="170"/>
      <c r="E105" s="170"/>
      <c r="F105" s="171"/>
    </row>
    <row r="106" spans="1:6" ht="15" customHeight="1" x14ac:dyDescent="0.3">
      <c r="A106" s="169"/>
      <c r="B106" s="170"/>
      <c r="C106" s="170"/>
      <c r="D106" s="170"/>
      <c r="E106" s="170"/>
      <c r="F106" s="171"/>
    </row>
    <row r="107" spans="1:6" ht="15" customHeight="1" x14ac:dyDescent="0.3">
      <c r="A107" s="169"/>
      <c r="B107" s="170"/>
      <c r="C107" s="170"/>
      <c r="D107" s="170"/>
      <c r="E107" s="170"/>
      <c r="F107" s="171"/>
    </row>
    <row r="108" spans="1:6" ht="15" customHeight="1" x14ac:dyDescent="0.3">
      <c r="A108" s="169"/>
      <c r="B108" s="170"/>
      <c r="C108" s="170"/>
      <c r="D108" s="170"/>
      <c r="E108" s="170"/>
      <c r="F108" s="171"/>
    </row>
    <row r="109" spans="1:6" ht="15" customHeight="1" x14ac:dyDescent="0.3">
      <c r="A109" s="169"/>
      <c r="B109" s="170"/>
      <c r="C109" s="170"/>
      <c r="D109" s="170"/>
      <c r="E109" s="170"/>
      <c r="F109" s="171"/>
    </row>
    <row r="110" spans="1:6" ht="15" customHeight="1" x14ac:dyDescent="0.3">
      <c r="A110" s="169"/>
      <c r="B110" s="170"/>
      <c r="C110" s="170"/>
      <c r="D110" s="170"/>
      <c r="E110" s="170"/>
      <c r="F110" s="171"/>
    </row>
    <row r="111" spans="1:6" ht="15" customHeight="1" x14ac:dyDescent="0.3">
      <c r="A111" s="169"/>
      <c r="B111" s="170"/>
      <c r="C111" s="170"/>
      <c r="D111" s="170"/>
      <c r="E111" s="170"/>
      <c r="F111" s="171"/>
    </row>
    <row r="112" spans="1:6" ht="15" customHeight="1" x14ac:dyDescent="0.3">
      <c r="A112" s="169"/>
      <c r="B112" s="170"/>
      <c r="C112" s="170"/>
      <c r="D112" s="170"/>
      <c r="E112" s="170"/>
      <c r="F112" s="171"/>
    </row>
    <row r="113" spans="1:6" ht="15" customHeight="1" x14ac:dyDescent="0.3">
      <c r="A113" s="169"/>
      <c r="B113" s="170"/>
      <c r="C113" s="170"/>
      <c r="D113" s="170"/>
      <c r="E113" s="170"/>
      <c r="F113" s="171"/>
    </row>
    <row r="114" spans="1:6" ht="15" customHeight="1" x14ac:dyDescent="0.3">
      <c r="A114" s="169"/>
      <c r="B114" s="170"/>
      <c r="C114" s="170"/>
      <c r="D114" s="170"/>
      <c r="E114" s="170"/>
      <c r="F114" s="171"/>
    </row>
    <row r="115" spans="1:6" ht="15" customHeight="1" x14ac:dyDescent="0.3">
      <c r="A115" s="169"/>
      <c r="B115" s="170"/>
      <c r="C115" s="170"/>
      <c r="D115" s="170"/>
      <c r="E115" s="170"/>
      <c r="F115" s="171"/>
    </row>
    <row r="116" spans="1:6" ht="15" customHeight="1" x14ac:dyDescent="0.3">
      <c r="A116" s="169"/>
      <c r="B116" s="170"/>
      <c r="C116" s="170"/>
      <c r="D116" s="170"/>
      <c r="E116" s="170"/>
      <c r="F116" s="171"/>
    </row>
    <row r="117" spans="1:6" ht="15" customHeight="1" x14ac:dyDescent="0.3">
      <c r="A117" s="169"/>
      <c r="B117" s="170"/>
      <c r="C117" s="170"/>
      <c r="D117" s="170"/>
      <c r="E117" s="170"/>
      <c r="F117" s="171"/>
    </row>
    <row r="118" spans="1:6" ht="15" customHeight="1" x14ac:dyDescent="0.3">
      <c r="A118" s="169"/>
      <c r="B118" s="170"/>
      <c r="C118" s="170"/>
      <c r="D118" s="170"/>
      <c r="E118" s="170"/>
      <c r="F118" s="171"/>
    </row>
    <row r="119" spans="1:6" ht="15" customHeight="1" x14ac:dyDescent="0.3">
      <c r="A119" s="169"/>
      <c r="B119" s="170"/>
      <c r="C119" s="170"/>
      <c r="D119" s="170"/>
      <c r="E119" s="170"/>
      <c r="F119" s="171"/>
    </row>
    <row r="120" spans="1:6" ht="15" customHeight="1" x14ac:dyDescent="0.3">
      <c r="A120" s="169"/>
      <c r="B120" s="170"/>
      <c r="C120" s="170"/>
      <c r="D120" s="170"/>
      <c r="E120" s="170"/>
      <c r="F120" s="171"/>
    </row>
    <row r="121" spans="1:6" ht="15" customHeight="1" x14ac:dyDescent="0.3">
      <c r="A121" s="169"/>
      <c r="B121" s="170"/>
      <c r="C121" s="170"/>
      <c r="D121" s="170"/>
      <c r="E121" s="170"/>
      <c r="F121" s="171"/>
    </row>
    <row r="122" spans="1:6" ht="15" customHeight="1" x14ac:dyDescent="0.3">
      <c r="A122" s="169"/>
      <c r="B122" s="170"/>
      <c r="C122" s="170"/>
      <c r="D122" s="170"/>
      <c r="E122" s="170"/>
      <c r="F122" s="171"/>
    </row>
    <row r="123" spans="1:6" ht="15" customHeight="1" x14ac:dyDescent="0.3">
      <c r="A123" s="169"/>
      <c r="B123" s="170"/>
      <c r="C123" s="170"/>
      <c r="D123" s="170"/>
      <c r="E123" s="170"/>
      <c r="F123" s="171"/>
    </row>
    <row r="124" spans="1:6" ht="15" customHeight="1" x14ac:dyDescent="0.3">
      <c r="A124" s="169"/>
      <c r="B124" s="170"/>
      <c r="C124" s="170"/>
      <c r="D124" s="170"/>
      <c r="E124" s="170"/>
      <c r="F124" s="171"/>
    </row>
    <row r="125" spans="1:6" ht="15" customHeight="1" x14ac:dyDescent="0.3">
      <c r="A125" s="169"/>
      <c r="B125" s="170"/>
      <c r="C125" s="170"/>
      <c r="D125" s="170"/>
      <c r="E125" s="170"/>
      <c r="F125" s="171"/>
    </row>
    <row r="126" spans="1:6" ht="15" customHeight="1" x14ac:dyDescent="0.3">
      <c r="A126" s="169"/>
      <c r="B126" s="170"/>
      <c r="C126" s="170"/>
      <c r="D126" s="170"/>
      <c r="E126" s="170"/>
      <c r="F126" s="171"/>
    </row>
    <row r="127" spans="1:6" ht="15" customHeight="1" x14ac:dyDescent="0.3">
      <c r="A127" s="169"/>
      <c r="B127" s="170"/>
      <c r="C127" s="170"/>
      <c r="D127" s="170"/>
      <c r="E127" s="170"/>
      <c r="F127" s="171"/>
    </row>
    <row r="128" spans="1:6" ht="15" customHeight="1" x14ac:dyDescent="0.3">
      <c r="A128" s="169"/>
      <c r="B128" s="170"/>
      <c r="C128" s="170"/>
      <c r="D128" s="170"/>
      <c r="E128" s="170"/>
      <c r="F128" s="171"/>
    </row>
    <row r="129" spans="1:6" ht="15" customHeight="1" x14ac:dyDescent="0.3">
      <c r="A129" s="169"/>
      <c r="B129" s="170"/>
      <c r="C129" s="170"/>
      <c r="D129" s="170"/>
      <c r="E129" s="170"/>
      <c r="F129" s="171"/>
    </row>
    <row r="130" spans="1:6" ht="15" customHeight="1" x14ac:dyDescent="0.3">
      <c r="A130" s="169"/>
      <c r="B130" s="170"/>
      <c r="C130" s="170"/>
      <c r="D130" s="170"/>
      <c r="E130" s="170"/>
      <c r="F130" s="171"/>
    </row>
    <row r="131" spans="1:6" ht="15" customHeight="1" x14ac:dyDescent="0.3">
      <c r="A131" s="169"/>
      <c r="B131" s="170"/>
      <c r="C131" s="170"/>
      <c r="D131" s="170"/>
      <c r="E131" s="170"/>
      <c r="F131" s="171"/>
    </row>
    <row r="132" spans="1:6" ht="15" customHeight="1" x14ac:dyDescent="0.3">
      <c r="A132" s="169"/>
      <c r="B132" s="170"/>
      <c r="C132" s="170"/>
      <c r="D132" s="170"/>
      <c r="E132" s="170"/>
      <c r="F132" s="171"/>
    </row>
    <row r="133" spans="1:6" ht="15" customHeight="1" x14ac:dyDescent="0.3">
      <c r="A133" s="169"/>
      <c r="B133" s="170"/>
      <c r="C133" s="170"/>
      <c r="D133" s="170"/>
      <c r="E133" s="170"/>
      <c r="F133" s="171"/>
    </row>
    <row r="134" spans="1:6" ht="15" customHeight="1" x14ac:dyDescent="0.3">
      <c r="A134" s="169"/>
      <c r="B134" s="170"/>
      <c r="C134" s="170"/>
      <c r="D134" s="170"/>
      <c r="E134" s="170"/>
      <c r="F134" s="171"/>
    </row>
    <row r="135" spans="1:6" ht="15" customHeight="1" x14ac:dyDescent="0.3">
      <c r="A135" s="169"/>
      <c r="B135" s="170"/>
      <c r="C135" s="170"/>
      <c r="D135" s="170"/>
      <c r="E135" s="170"/>
      <c r="F135" s="171"/>
    </row>
    <row r="136" spans="1:6" ht="15" customHeight="1" x14ac:dyDescent="0.3">
      <c r="A136" s="169"/>
      <c r="B136" s="170"/>
      <c r="C136" s="170"/>
      <c r="D136" s="170"/>
      <c r="E136" s="170"/>
      <c r="F136" s="171"/>
    </row>
    <row r="137" spans="1:6" ht="15" customHeight="1" x14ac:dyDescent="0.3">
      <c r="A137" s="169"/>
      <c r="B137" s="170"/>
      <c r="C137" s="170"/>
      <c r="D137" s="170"/>
      <c r="E137" s="170"/>
      <c r="F137" s="171"/>
    </row>
    <row r="138" spans="1:6" ht="15" customHeight="1" x14ac:dyDescent="0.3">
      <c r="A138" s="169"/>
      <c r="B138" s="170"/>
      <c r="C138" s="170"/>
      <c r="D138" s="170"/>
      <c r="E138" s="170"/>
      <c r="F138" s="171"/>
    </row>
    <row r="139" spans="1:6" ht="15" customHeight="1" x14ac:dyDescent="0.3">
      <c r="A139" s="169"/>
      <c r="B139" s="170"/>
      <c r="C139" s="170"/>
      <c r="D139" s="170"/>
      <c r="E139" s="170"/>
      <c r="F139" s="171"/>
    </row>
    <row r="140" spans="1:6" ht="15" customHeight="1" x14ac:dyDescent="0.3">
      <c r="A140" s="169"/>
      <c r="B140" s="170"/>
      <c r="C140" s="170"/>
      <c r="D140" s="170"/>
      <c r="E140" s="170"/>
      <c r="F140" s="171"/>
    </row>
    <row r="141" spans="1:6" ht="15" customHeight="1" x14ac:dyDescent="0.3">
      <c r="A141" s="169"/>
      <c r="B141" s="170"/>
      <c r="C141" s="170"/>
      <c r="D141" s="170"/>
      <c r="E141" s="170"/>
      <c r="F141" s="171"/>
    </row>
    <row r="142" spans="1:6" ht="15" customHeight="1" x14ac:dyDescent="0.3">
      <c r="A142" s="169"/>
      <c r="B142" s="170"/>
      <c r="C142" s="170"/>
      <c r="D142" s="170"/>
      <c r="E142" s="170"/>
      <c r="F142" s="171"/>
    </row>
    <row r="143" spans="1:6" ht="15" customHeight="1" x14ac:dyDescent="0.3">
      <c r="A143" s="169"/>
      <c r="B143" s="170"/>
      <c r="C143" s="170"/>
      <c r="D143" s="170"/>
      <c r="E143" s="170"/>
      <c r="F143" s="171"/>
    </row>
    <row r="144" spans="1:6" ht="15" customHeight="1" x14ac:dyDescent="0.3">
      <c r="A144" s="169"/>
      <c r="B144" s="170"/>
      <c r="C144" s="170"/>
      <c r="D144" s="170"/>
      <c r="E144" s="170"/>
      <c r="F144" s="171"/>
    </row>
    <row r="145" spans="1:6" ht="15" customHeight="1" x14ac:dyDescent="0.3">
      <c r="A145" s="169"/>
      <c r="B145" s="170"/>
      <c r="C145" s="170"/>
      <c r="D145" s="170"/>
      <c r="E145" s="170"/>
      <c r="F145" s="171"/>
    </row>
    <row r="146" spans="1:6" ht="15" customHeight="1" x14ac:dyDescent="0.3">
      <c r="A146" s="169"/>
      <c r="B146" s="170"/>
      <c r="C146" s="170"/>
      <c r="D146" s="170"/>
      <c r="E146" s="170"/>
      <c r="F146" s="171"/>
    </row>
    <row r="147" spans="1:6" ht="15" customHeight="1" x14ac:dyDescent="0.3">
      <c r="A147" s="169"/>
      <c r="B147" s="170"/>
      <c r="C147" s="170"/>
      <c r="D147" s="170"/>
      <c r="E147" s="170"/>
      <c r="F147" s="171"/>
    </row>
    <row r="148" spans="1:6" ht="15" customHeight="1" x14ac:dyDescent="0.3">
      <c r="A148" s="169"/>
      <c r="B148" s="170"/>
      <c r="C148" s="170"/>
      <c r="D148" s="170"/>
      <c r="E148" s="170"/>
      <c r="F148" s="171"/>
    </row>
    <row r="149" spans="1:6" ht="15" customHeight="1" x14ac:dyDescent="0.3">
      <c r="A149" s="169"/>
      <c r="B149" s="170"/>
      <c r="C149" s="170"/>
      <c r="D149" s="170"/>
      <c r="E149" s="170"/>
      <c r="F149" s="171"/>
    </row>
    <row r="150" spans="1:6" ht="15" customHeight="1" x14ac:dyDescent="0.3">
      <c r="A150" s="169"/>
      <c r="B150" s="170"/>
      <c r="C150" s="170"/>
      <c r="D150" s="170"/>
      <c r="E150" s="170"/>
      <c r="F150" s="171"/>
    </row>
    <row r="151" spans="1:6" ht="15" customHeight="1" x14ac:dyDescent="0.3">
      <c r="A151" s="169"/>
      <c r="B151" s="170"/>
      <c r="C151" s="170"/>
      <c r="D151" s="170"/>
      <c r="E151" s="170"/>
      <c r="F151" s="171"/>
    </row>
    <row r="152" spans="1:6" ht="15" customHeight="1" x14ac:dyDescent="0.3">
      <c r="A152" s="169"/>
      <c r="B152" s="170"/>
      <c r="C152" s="170"/>
      <c r="D152" s="170"/>
      <c r="E152" s="170"/>
      <c r="F152" s="171"/>
    </row>
    <row r="153" spans="1:6" ht="15" customHeight="1" x14ac:dyDescent="0.3">
      <c r="A153" s="169"/>
      <c r="B153" s="170"/>
      <c r="C153" s="170"/>
      <c r="D153" s="170"/>
      <c r="E153" s="170"/>
      <c r="F153" s="171"/>
    </row>
    <row r="154" spans="1:6" ht="15" customHeight="1" thickBot="1" x14ac:dyDescent="0.35">
      <c r="A154" s="172"/>
      <c r="B154" s="173"/>
      <c r="C154" s="173"/>
      <c r="D154" s="173"/>
      <c r="E154" s="173"/>
      <c r="F154" s="174"/>
    </row>
    <row r="156" spans="1:6" ht="15.6" x14ac:dyDescent="0.3">
      <c r="A156" s="157" t="s">
        <v>74</v>
      </c>
      <c r="B156" s="33" t="s">
        <v>75</v>
      </c>
      <c r="C156" s="158"/>
      <c r="E156" s="158"/>
      <c r="F156" s="158"/>
    </row>
    <row r="157" spans="1:6" ht="15.6" x14ac:dyDescent="0.3">
      <c r="B157" s="160"/>
      <c r="C157" s="160"/>
      <c r="D157" s="160"/>
      <c r="E157" s="160"/>
      <c r="F157" s="160"/>
    </row>
    <row r="158" spans="1:6" ht="15.6" x14ac:dyDescent="0.3">
      <c r="A158" s="161" t="s">
        <v>70</v>
      </c>
      <c r="B158" s="161"/>
      <c r="C158" s="158"/>
      <c r="D158" s="158"/>
      <c r="E158" s="158"/>
    </row>
    <row r="159" spans="1:6" ht="15.6" x14ac:dyDescent="0.3">
      <c r="B159" s="163"/>
      <c r="C159" s="163"/>
      <c r="D159" s="164"/>
      <c r="E159" s="160"/>
      <c r="F159" s="160"/>
    </row>
    <row r="160" spans="1:6" ht="15.6" x14ac:dyDescent="0.3">
      <c r="B160" s="163"/>
      <c r="C160" s="163"/>
      <c r="D160" s="164"/>
      <c r="E160" s="160"/>
      <c r="F160" s="160"/>
    </row>
    <row r="161" spans="1:6" ht="15.6" x14ac:dyDescent="0.3">
      <c r="B161" s="163"/>
      <c r="C161" s="163"/>
      <c r="D161" s="164"/>
      <c r="E161" s="160"/>
      <c r="F161" s="160"/>
    </row>
    <row r="162" spans="1:6" ht="15.6" x14ac:dyDescent="0.3">
      <c r="B162" s="163"/>
      <c r="C162" s="163"/>
      <c r="D162" s="164"/>
      <c r="E162" s="160"/>
      <c r="F162" s="160"/>
    </row>
    <row r="163" spans="1:6" ht="15.6" x14ac:dyDescent="0.3">
      <c r="A163" s="157" t="str">
        <f>"Fdo: "&amp;MID(C5,10,200)</f>
        <v xml:space="preserve">Fdo: </v>
      </c>
      <c r="B163" s="165" t="str">
        <f>IF(B4="","",B4)</f>
        <v/>
      </c>
      <c r="D163" s="158"/>
      <c r="E163" s="158"/>
      <c r="F163" s="158"/>
    </row>
  </sheetData>
  <sheetProtection algorithmName="SHA-512" hashValue="PTOi9Anx/4Y5qk8qAf4XH2oPW0RubJWT2QndyepCFTQVL1I0mHgOTZESNMBv3GJPXpKjcNTuSeuXnhRUVl6Mjg==" saltValue="nonrek4QLI7dGQXf9aQ7UA==" spinCount="100000" sheet="1" objects="1" scenarios="1" formatRows="0" selectLockedCells="1"/>
  <mergeCells count="103">
    <mergeCell ref="A21:F21"/>
    <mergeCell ref="B38:E38"/>
    <mergeCell ref="A40:F40"/>
    <mergeCell ref="A41:A42"/>
    <mergeCell ref="B41:C42"/>
    <mergeCell ref="B37:C37"/>
    <mergeCell ref="B39:C39"/>
    <mergeCell ref="B29:C29"/>
    <mergeCell ref="B30:C30"/>
    <mergeCell ref="B32:C32"/>
    <mergeCell ref="B25:C25"/>
    <mergeCell ref="B26:C26"/>
    <mergeCell ref="B27:C27"/>
    <mergeCell ref="B22:C22"/>
    <mergeCell ref="B23:C23"/>
    <mergeCell ref="A22:A23"/>
    <mergeCell ref="A76:A79"/>
    <mergeCell ref="A81:A82"/>
    <mergeCell ref="A158:B158"/>
    <mergeCell ref="B81:C81"/>
    <mergeCell ref="B82:C82"/>
    <mergeCell ref="B78:C78"/>
    <mergeCell ref="B79:C79"/>
    <mergeCell ref="A80:F80"/>
    <mergeCell ref="B72:C72"/>
    <mergeCell ref="B73:C73"/>
    <mergeCell ref="B92:F92"/>
    <mergeCell ref="B93:F93"/>
    <mergeCell ref="B94:F94"/>
    <mergeCell ref="B95:F95"/>
    <mergeCell ref="B96:F96"/>
    <mergeCell ref="A99:F154"/>
    <mergeCell ref="B74:C74"/>
    <mergeCell ref="B83:E83"/>
    <mergeCell ref="B85:C85"/>
    <mergeCell ref="A98:F98"/>
    <mergeCell ref="A75:F75"/>
    <mergeCell ref="B76:C76"/>
    <mergeCell ref="B77:C77"/>
    <mergeCell ref="A69:F69"/>
    <mergeCell ref="B70:C70"/>
    <mergeCell ref="B71:C71"/>
    <mergeCell ref="B68:C68"/>
    <mergeCell ref="B63:C63"/>
    <mergeCell ref="B64:C64"/>
    <mergeCell ref="B65:C65"/>
    <mergeCell ref="B66:C66"/>
    <mergeCell ref="B67:C67"/>
    <mergeCell ref="A70:A74"/>
    <mergeCell ref="B59:C59"/>
    <mergeCell ref="B60:C60"/>
    <mergeCell ref="B61:C61"/>
    <mergeCell ref="B62:C62"/>
    <mergeCell ref="A57:F57"/>
    <mergeCell ref="B58:C58"/>
    <mergeCell ref="B54:C54"/>
    <mergeCell ref="B55:C55"/>
    <mergeCell ref="B56:C56"/>
    <mergeCell ref="A58:A68"/>
    <mergeCell ref="A52:F52"/>
    <mergeCell ref="B53:C53"/>
    <mergeCell ref="A48:F48"/>
    <mergeCell ref="B49:C49"/>
    <mergeCell ref="B50:C50"/>
    <mergeCell ref="A53:A56"/>
    <mergeCell ref="A24:F24"/>
    <mergeCell ref="A28:F28"/>
    <mergeCell ref="A31:F31"/>
    <mergeCell ref="A33:F33"/>
    <mergeCell ref="B51:C51"/>
    <mergeCell ref="A25:A27"/>
    <mergeCell ref="A29:A30"/>
    <mergeCell ref="A34:A37"/>
    <mergeCell ref="A49:A51"/>
    <mergeCell ref="A44:A46"/>
    <mergeCell ref="A43:F43"/>
    <mergeCell ref="B44:C44"/>
    <mergeCell ref="B45:C45"/>
    <mergeCell ref="B46:C46"/>
    <mergeCell ref="B34:C34"/>
    <mergeCell ref="B35:C35"/>
    <mergeCell ref="B36:C36"/>
    <mergeCell ref="A47:F47"/>
    <mergeCell ref="A1:F1"/>
    <mergeCell ref="A19:A20"/>
    <mergeCell ref="B19:C20"/>
    <mergeCell ref="B2:F2"/>
    <mergeCell ref="B3:F3"/>
    <mergeCell ref="B4:F4"/>
    <mergeCell ref="B6:F6"/>
    <mergeCell ref="A9:A10"/>
    <mergeCell ref="A8:F8"/>
    <mergeCell ref="A18:F18"/>
    <mergeCell ref="B9:C10"/>
    <mergeCell ref="B5:F5"/>
    <mergeCell ref="B14:C14"/>
    <mergeCell ref="B17:C17"/>
    <mergeCell ref="A11:A14"/>
    <mergeCell ref="B11:C11"/>
    <mergeCell ref="B12:C12"/>
    <mergeCell ref="B13:C13"/>
    <mergeCell ref="B15:C15"/>
    <mergeCell ref="B16:E16"/>
  </mergeCells>
  <conditionalFormatting sqref="D11:D15 D22:D23 D25:D27 D29:D30 D32 D34:D37 D44:D46 D49:D51 D53:D56 D58:D68 D70:D74 D76:D79 D81:D82">
    <cfRule type="cellIs" dxfId="0" priority="1" operator="equal">
      <formula>"No"</formula>
    </cfRule>
  </conditionalFormatting>
  <dataValidations count="3">
    <dataValidation type="list" allowBlank="1" showInputMessage="1" showErrorMessage="1" sqref="E22:E23 E53:E56 E25:E27 E32 E29:E30 E34:E37 E17 E39:F39 E49:E51 E70:E74 E76:E79 E44:E46 E81:E82 E84:F91 E97:F97 E11:E15 E58:E68">
      <formula1>"1,2,3,4,5"</formula1>
    </dataValidation>
    <dataValidation type="list" allowBlank="1" showInputMessage="1" showErrorMessage="1" sqref="D32 D22:D23 F22:F23 D25:D27 D49:D51 F25:F27 D29:D30 F34:F37 D76:D79 F29:F30 F32 D34:D37 D17 D39 D44:D46 D53:D56 D70:D74 D81:D82 D84:D91 D97 D11:D15 D58:D68">
      <formula1>"Sí,No"</formula1>
    </dataValidation>
    <dataValidation type="decimal" allowBlank="1" showInputMessage="1" showErrorMessage="1" sqref="F17 F44:F46 F49:F51 F53:F56 F70:F74 F81:F82 F76:F79 M11:N15 F11:F15 F58:F68">
      <formula1>0</formula1>
      <formula2>10</formula2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7" fitToHeight="4" orientation="portrait" horizontalDpi="1200" verticalDpi="1200" r:id="rId1"/>
  <headerFooter>
    <oddFooter>&amp;RPágina &amp;P de &amp;N</oddFooter>
  </headerFooter>
  <rowBreaks count="2" manualBreakCount="2">
    <brk id="39" max="5" man="1"/>
    <brk id="9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zoomScaleNormal="100" workbookViewId="0">
      <selection activeCell="D18" sqref="D18"/>
    </sheetView>
  </sheetViews>
  <sheetFormatPr baseColWidth="10" defaultRowHeight="14.4" x14ac:dyDescent="0.3"/>
  <cols>
    <col min="1" max="1" width="44.44140625" customWidth="1"/>
  </cols>
  <sheetData>
    <row r="3" spans="1:3" ht="15" thickBot="1" x14ac:dyDescent="0.35">
      <c r="A3" s="29" t="s">
        <v>94</v>
      </c>
    </row>
    <row r="4" spans="1:3" ht="15" thickBot="1" x14ac:dyDescent="0.35">
      <c r="A4" t="s">
        <v>93</v>
      </c>
      <c r="B4" s="32">
        <v>60</v>
      </c>
      <c r="C4" t="s">
        <v>100</v>
      </c>
    </row>
    <row r="5" spans="1:3" x14ac:dyDescent="0.3">
      <c r="A5" t="s">
        <v>95</v>
      </c>
      <c r="B5" s="30">
        <f>100-B4</f>
        <v>40</v>
      </c>
      <c r="C5" t="s">
        <v>100</v>
      </c>
    </row>
    <row r="8" spans="1:3" ht="15" thickBot="1" x14ac:dyDescent="0.35">
      <c r="A8" s="29" t="s">
        <v>96</v>
      </c>
    </row>
    <row r="9" spans="1:3" ht="15" thickBot="1" x14ac:dyDescent="0.35">
      <c r="A9" t="s">
        <v>80</v>
      </c>
      <c r="B9" s="31">
        <v>20</v>
      </c>
      <c r="C9" t="s">
        <v>100</v>
      </c>
    </row>
    <row r="10" spans="1:3" x14ac:dyDescent="0.3">
      <c r="A10" t="s">
        <v>97</v>
      </c>
      <c r="B10" s="30">
        <f>100-B9</f>
        <v>80</v>
      </c>
      <c r="C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8" sqref="I8"/>
    </sheetView>
  </sheetViews>
  <sheetFormatPr baseColWidth="10" defaultRowHeight="14.4" x14ac:dyDescent="0.3"/>
  <sheetData>
    <row r="1" spans="1:7" ht="39.9" customHeight="1" x14ac:dyDescent="0.3">
      <c r="A1" s="1" t="s">
        <v>0</v>
      </c>
      <c r="B1" s="36" t="s">
        <v>1</v>
      </c>
      <c r="C1" s="36"/>
      <c r="D1" s="36"/>
      <c r="E1" s="36"/>
      <c r="F1" s="36"/>
      <c r="G1" s="1" t="s">
        <v>2</v>
      </c>
    </row>
    <row r="2" spans="1:7" ht="39.9" customHeight="1" x14ac:dyDescent="0.3">
      <c r="A2" s="1" t="s">
        <v>3</v>
      </c>
      <c r="B2" s="36" t="s">
        <v>4</v>
      </c>
      <c r="C2" s="36"/>
      <c r="D2" s="36"/>
      <c r="E2" s="36"/>
      <c r="F2" s="36"/>
      <c r="G2" s="1" t="s">
        <v>2</v>
      </c>
    </row>
    <row r="3" spans="1:7" ht="39.9" customHeight="1" x14ac:dyDescent="0.3">
      <c r="A3" s="1" t="s">
        <v>5</v>
      </c>
      <c r="B3" s="36" t="s">
        <v>6</v>
      </c>
      <c r="C3" s="36"/>
      <c r="D3" s="36"/>
      <c r="E3" s="36"/>
      <c r="F3" s="36"/>
      <c r="G3" s="1" t="s">
        <v>2</v>
      </c>
    </row>
    <row r="4" spans="1:7" ht="39.9" customHeight="1" x14ac:dyDescent="0.3">
      <c r="A4" s="1" t="s">
        <v>7</v>
      </c>
      <c r="B4" s="36" t="s">
        <v>8</v>
      </c>
      <c r="C4" s="36"/>
      <c r="D4" s="36"/>
      <c r="E4" s="36"/>
      <c r="F4" s="36"/>
      <c r="G4" s="1" t="s">
        <v>2</v>
      </c>
    </row>
    <row r="5" spans="1:7" ht="68.25" customHeight="1" x14ac:dyDescent="0.3">
      <c r="A5" s="1" t="s">
        <v>9</v>
      </c>
      <c r="B5" s="36" t="s">
        <v>10</v>
      </c>
      <c r="C5" s="36"/>
      <c r="D5" s="36"/>
      <c r="E5" s="36"/>
      <c r="F5" s="36"/>
      <c r="G5" s="1" t="s">
        <v>2</v>
      </c>
    </row>
    <row r="6" spans="1:7" ht="49.5" customHeight="1" x14ac:dyDescent="0.3">
      <c r="A6" s="1" t="s">
        <v>11</v>
      </c>
      <c r="B6" s="36" t="s">
        <v>12</v>
      </c>
      <c r="C6" s="36"/>
      <c r="D6" s="36"/>
      <c r="E6" s="36"/>
      <c r="F6" s="36"/>
      <c r="G6" s="1" t="s">
        <v>2</v>
      </c>
    </row>
    <row r="7" spans="1:7" ht="60" customHeight="1" x14ac:dyDescent="0.3">
      <c r="A7" s="1" t="s">
        <v>13</v>
      </c>
      <c r="B7" s="36" t="s">
        <v>14</v>
      </c>
      <c r="C7" s="36"/>
      <c r="D7" s="36"/>
      <c r="E7" s="36"/>
      <c r="F7" s="36"/>
      <c r="G7" s="1" t="s">
        <v>15</v>
      </c>
    </row>
    <row r="8" spans="1:7" ht="48" customHeight="1" x14ac:dyDescent="0.3">
      <c r="A8" s="1" t="s">
        <v>16</v>
      </c>
      <c r="B8" s="36" t="s">
        <v>17</v>
      </c>
      <c r="C8" s="36"/>
      <c r="D8" s="36"/>
      <c r="E8" s="36"/>
      <c r="F8" s="36"/>
      <c r="G8" s="1" t="s">
        <v>15</v>
      </c>
    </row>
    <row r="9" spans="1:7" ht="39.9" customHeight="1" x14ac:dyDescent="0.3">
      <c r="A9" s="1" t="s">
        <v>18</v>
      </c>
      <c r="B9" s="36" t="s">
        <v>19</v>
      </c>
      <c r="C9" s="36"/>
      <c r="D9" s="36"/>
      <c r="E9" s="36"/>
      <c r="F9" s="36"/>
      <c r="G9" s="1" t="s">
        <v>15</v>
      </c>
    </row>
    <row r="10" spans="1:7" ht="39.9" customHeight="1" x14ac:dyDescent="0.3">
      <c r="A10" s="1" t="s">
        <v>20</v>
      </c>
      <c r="B10" s="36" t="s">
        <v>21</v>
      </c>
      <c r="C10" s="36"/>
      <c r="D10" s="36"/>
      <c r="E10" s="36"/>
      <c r="F10" s="36"/>
      <c r="G10" s="1" t="s">
        <v>15</v>
      </c>
    </row>
    <row r="11" spans="1:7" ht="39.9" customHeight="1" x14ac:dyDescent="0.3">
      <c r="A11" s="1" t="s">
        <v>22</v>
      </c>
      <c r="B11" s="36" t="s">
        <v>23</v>
      </c>
      <c r="C11" s="36"/>
      <c r="D11" s="36"/>
      <c r="E11" s="36"/>
      <c r="F11" s="36"/>
      <c r="G11" s="1" t="s">
        <v>15</v>
      </c>
    </row>
  </sheetData>
  <mergeCells count="11">
    <mergeCell ref="B1:F1"/>
    <mergeCell ref="B2:F2"/>
    <mergeCell ref="B9:F9"/>
    <mergeCell ref="B10:F10"/>
    <mergeCell ref="B11:F11"/>
    <mergeCell ref="B3:F3"/>
    <mergeCell ref="B4:F4"/>
    <mergeCell ref="B5:F5"/>
    <mergeCell ref="B6:F6"/>
    <mergeCell ref="B7:F7"/>
    <mergeCell ref="B8:F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TFG-5. Propuesta calif. Tutor-a</vt:lpstr>
      <vt:lpstr>PORCENTAJES</vt:lpstr>
      <vt:lpstr>Competencias según Verifica</vt:lpstr>
      <vt:lpstr>'TFG-5. Propuesta calif. Tutor-a'!Área_de_impresión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Mataix</dc:creator>
  <cp:lastModifiedBy>JMataix</cp:lastModifiedBy>
  <cp:lastPrinted>2023-07-20T05:31:24Z</cp:lastPrinted>
  <dcterms:created xsi:type="dcterms:W3CDTF">2022-07-04T06:40:00Z</dcterms:created>
  <dcterms:modified xsi:type="dcterms:W3CDTF">2023-07-20T05:31:37Z</dcterms:modified>
</cp:coreProperties>
</file>